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<sst xmlns="http://schemas.openxmlformats.org/spreadsheetml/2006/main" count="213" uniqueCount="136">
  <si>
    <t>FK</t>
  </si>
  <si>
    <t>EK</t>
  </si>
  <si>
    <t>Druh príjmu</t>
  </si>
  <si>
    <t>Rok 2017 v Eur návrh</t>
  </si>
  <si>
    <t>Druh výdavku</t>
  </si>
  <si>
    <t>Daňové príjmy</t>
  </si>
  <si>
    <t>Dane z príjmov</t>
  </si>
  <si>
    <t>Dane z majetku</t>
  </si>
  <si>
    <t>Dane za tovary a služby</t>
  </si>
  <si>
    <t>Nedaňové príjmy</t>
  </si>
  <si>
    <t>Administratívne poplatky a iné poplatky</t>
  </si>
  <si>
    <t>Príjmy z podnikania a vlastníctva  majetku</t>
  </si>
  <si>
    <t>Úroky z tuzem. úverov, pôžičiek a vkladov</t>
  </si>
  <si>
    <t>Iné nedaňové príjmy</t>
  </si>
  <si>
    <t>Granty a transfery</t>
  </si>
  <si>
    <t>Tuzemské bežné granty a transfery</t>
  </si>
  <si>
    <t>Kapitálové príjmy</t>
  </si>
  <si>
    <t>BEŽNÉ PRÍJMY SPOLU</t>
  </si>
  <si>
    <t>KAPITÁLOVÉ  PRÍJMY SPOLU</t>
  </si>
  <si>
    <t>Príjmové operácie</t>
  </si>
  <si>
    <t>Od fyzickej osoby</t>
  </si>
  <si>
    <t>Tuzemské úvery, pôžičky a návratné fin. výpomoci</t>
  </si>
  <si>
    <t>Prijaté úvery, pôžičky a návratné fin. výpomoci</t>
  </si>
  <si>
    <t>PRÍJMOVÉ FINANČNÉ OPERÁCIE SPOLU</t>
  </si>
  <si>
    <t xml:space="preserve">Vlastné príjmy RO - Materská škola </t>
  </si>
  <si>
    <t>NEROZPOČTOVANÉ PRÍJMY</t>
  </si>
  <si>
    <t>Výkonné a zákonodarné orgány</t>
  </si>
  <si>
    <t>01.1.1</t>
  </si>
  <si>
    <t>01</t>
  </si>
  <si>
    <t>VŠEOBECNÉ VEREJNÉ SLUŽBY</t>
  </si>
  <si>
    <t>Mzdy,platy a ostatné osobné vyrovnania</t>
  </si>
  <si>
    <t>Poistné a príspevok do poisťovní</t>
  </si>
  <si>
    <t>Tovary a služby</t>
  </si>
  <si>
    <t>Bežné transfery</t>
  </si>
  <si>
    <t>01.1.2</t>
  </si>
  <si>
    <t>Finančné a rozpočtové záležitosti</t>
  </si>
  <si>
    <t>01.6.0</t>
  </si>
  <si>
    <t>Všeobecné verejné služby inde neklasifikované</t>
  </si>
  <si>
    <t>01.7.0</t>
  </si>
  <si>
    <t>Transakcie verejného dlhu</t>
  </si>
  <si>
    <t>Splácanie úrokov a ostatné platby súvisiace s úverom</t>
  </si>
  <si>
    <t>03</t>
  </si>
  <si>
    <t>VEREJNÝ PORIADOK A BEZPEČNOSŤ</t>
  </si>
  <si>
    <t>03.2.0</t>
  </si>
  <si>
    <t>Ochrana pred požiarmi</t>
  </si>
  <si>
    <t>04</t>
  </si>
  <si>
    <t>EKONOMICKÁ OBLASŤ</t>
  </si>
  <si>
    <t>04.5.1</t>
  </si>
  <si>
    <t>Cestná doprava</t>
  </si>
  <si>
    <t>05.1.0</t>
  </si>
  <si>
    <t>Nakladanie s odpadmi</t>
  </si>
  <si>
    <t>05</t>
  </si>
  <si>
    <t>OCHRANA ŽIVOTNÉHO PROSTREDIA</t>
  </si>
  <si>
    <t>05.4.0</t>
  </si>
  <si>
    <t>Ochrana prírody a krajiny</t>
  </si>
  <si>
    <t>06</t>
  </si>
  <si>
    <t>ROZVOJ OBCÍ</t>
  </si>
  <si>
    <t>06.2.0</t>
  </si>
  <si>
    <t>Rozvoj obcí</t>
  </si>
  <si>
    <t>06.4.0</t>
  </si>
  <si>
    <t>Verejné osvetlenie</t>
  </si>
  <si>
    <t>06.6.0</t>
  </si>
  <si>
    <t>Bývanie a občianska vybavenosť inde neklasifikované</t>
  </si>
  <si>
    <t xml:space="preserve">B  E Ž N É     V Ý D A V K Y </t>
  </si>
  <si>
    <t>07</t>
  </si>
  <si>
    <t xml:space="preserve">ZDRAVOTNÍCTVO </t>
  </si>
  <si>
    <t>07.6.0</t>
  </si>
  <si>
    <t>Zdravotníctvo inde neklasifikované</t>
  </si>
  <si>
    <t>08</t>
  </si>
  <si>
    <t>REKREÁCIA, KULTÚRA A NÁBOŽENSTVO</t>
  </si>
  <si>
    <t>08.1.0</t>
  </si>
  <si>
    <t>Rekreačné a športové služby</t>
  </si>
  <si>
    <t>Kultúrne služby</t>
  </si>
  <si>
    <t>08.2.0</t>
  </si>
  <si>
    <t>08.3.0</t>
  </si>
  <si>
    <t>Vysielacie a vydavateľské služby</t>
  </si>
  <si>
    <t xml:space="preserve">08.4.0 </t>
  </si>
  <si>
    <t>Náboženské a iné spoločenské služby</t>
  </si>
  <si>
    <t>09</t>
  </si>
  <si>
    <t>VZDELÁVANIE</t>
  </si>
  <si>
    <t>09.1.2.1</t>
  </si>
  <si>
    <t>Primárne vzdelávanie s bežnou starostlivosťou</t>
  </si>
  <si>
    <t>Vzdelávanie nedefinované podľa úrovne</t>
  </si>
  <si>
    <t>10</t>
  </si>
  <si>
    <t>SOCIÁLNE ZABEZPEČENIE</t>
  </si>
  <si>
    <t>10.7.0</t>
  </si>
  <si>
    <t>Sociálna pomoc občanom v hmotnej a sociálnej núdzi</t>
  </si>
  <si>
    <t>640</t>
  </si>
  <si>
    <t>P R Í J M Y    O B E C  +  R O    S P O L U</t>
  </si>
  <si>
    <t>P R Í J M Y    O B E C      S P O L U</t>
  </si>
  <si>
    <t xml:space="preserve">K A P I T Á L O V É     V Ý D A V K Y </t>
  </si>
  <si>
    <t>710</t>
  </si>
  <si>
    <t>08.4.0</t>
  </si>
  <si>
    <t>Splácanie istín</t>
  </si>
  <si>
    <t>NEROZPOČTOVANÉ VÝDAVKY</t>
  </si>
  <si>
    <t>V Ý D A V K Y    O B E C      S P O L U</t>
  </si>
  <si>
    <t xml:space="preserve">Bežné výdavky RO - Materská škola </t>
  </si>
  <si>
    <t>V Ý D A V K Y    O B E C  +  R O    S P O L U</t>
  </si>
  <si>
    <t>600</t>
  </si>
  <si>
    <t xml:space="preserve">    F I N A N Č N É    O P E R Á C I E </t>
  </si>
  <si>
    <t>09.5.0</t>
  </si>
  <si>
    <t>Rok 2014 v Eur skutočnosť</t>
  </si>
  <si>
    <t>Rok 2018 v Eur návrh</t>
  </si>
  <si>
    <t>Tuzemské kapitálové granty a transfery</t>
  </si>
  <si>
    <t>09.1.1.1</t>
  </si>
  <si>
    <t>Predprimárne vzdelávanie s bežnou starostlivosťou</t>
  </si>
  <si>
    <t>Jednotlivcovi</t>
  </si>
  <si>
    <t>06.3.0</t>
  </si>
  <si>
    <t>Zásobovanie vodou</t>
  </si>
  <si>
    <t>630</t>
  </si>
  <si>
    <t>Návrh rozpočtu na roky 2017-2019 a úprava rozpočtu r. 2016 vyvesené  dňa :  11. 11. 2016</t>
  </si>
  <si>
    <t>Návrh rozpočtu na roky 2017-2019 a úprava rozpočtu r. 2016  zvesené  dňa :  25. 11. 2016</t>
  </si>
  <si>
    <t>Rok 2015 v Eur skutočnosť</t>
  </si>
  <si>
    <t>Rok 2016 v Eur schválený rozpočet</t>
  </si>
  <si>
    <t>Rok 2016 v Eur očakávaná skutočnosť</t>
  </si>
  <si>
    <t>Rok 2019 v Eur návrh</t>
  </si>
  <si>
    <t>Schválený rozpočet obce na r. 2017 - 2019</t>
  </si>
  <si>
    <t>Návrh rozpočtu obce na roky 2017-2019</t>
  </si>
  <si>
    <t>700</t>
  </si>
  <si>
    <t>Kapitálové výdavky RO - Materská škola</t>
  </si>
  <si>
    <t>BÝVANIE A OBČIANSKA VYBAVENOSŤ</t>
  </si>
  <si>
    <t>Obstarávanie kapitálových aktív (MŠ)</t>
  </si>
  <si>
    <t>Obstarávanie kapitálových aktív (OBEC)</t>
  </si>
  <si>
    <t>Obstarávanie kapitálových aktív (DOPRAVA)</t>
  </si>
  <si>
    <t>Obstarávanie kapitálových aktív (VODOVODY)</t>
  </si>
  <si>
    <t>Obstarávanie kapitálových aktív (VEREJNÉ OSVETLENIE)</t>
  </si>
  <si>
    <t>Obstarávanie kapitálových aktív (ODPADY)</t>
  </si>
  <si>
    <t>Obstarávanie kapitálových aktív (OCHRANA PRÍRODY)</t>
  </si>
  <si>
    <t>Obstarávanie kapitálových aktív (KULTÚRA)</t>
  </si>
  <si>
    <t>Obstarávanie kapitálových aktív (NÁBOŽENSTVO)</t>
  </si>
  <si>
    <t>05.2.0</t>
  </si>
  <si>
    <t>Nakladanie s odpadovými vodami</t>
  </si>
  <si>
    <t>Rok 2016 v Eur schválený rozpočet (po úpravách)</t>
  </si>
  <si>
    <t xml:space="preserve">Návrh rozpočtu na roky 2017-2019 schválený dňa 25. 11. 2016  uznesením č. 323/2016 </t>
  </si>
  <si>
    <t>Úprava rozpočtu podľa očakávanej skutočnosti r. 2016 schválená dňa 25. 11. 2016 uznesením č. 324/2016</t>
  </si>
  <si>
    <t>Úprava rozpočtu podľa očakávanej skutočnosti r. 2016 schválená dňa 25. 11. 2016 uznesením č.  324/2016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</si>
</sst>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EB35"/>
        <bgColor indexed="64"/>
      </patternFill>
    </fill>
    <fill>
      <patternFill patternType="solid">
        <fgColor rgb="FFBEFB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/>
    </xf>
    <xf numFmtId="2" fontId="28" fillId="13" borderId="10" xfId="0" applyNumberFormat="1" applyFont="1" applyFill="1" applyBorder="1" applyAlignment="1">
      <alignment/>
    </xf>
    <xf numFmtId="0" fontId="28" fillId="12" borderId="10" xfId="0" applyFont="1" applyFill="1" applyBorder="1" applyAlignment="1">
      <alignment/>
    </xf>
    <xf numFmtId="2" fontId="28" fillId="12" borderId="10" xfId="0" applyNumberFormat="1" applyFont="1" applyFill="1" applyBorder="1" applyAlignment="1">
      <alignment/>
    </xf>
    <xf numFmtId="0" fontId="28" fillId="11" borderId="10" xfId="0" applyFont="1" applyFill="1" applyBorder="1" applyAlignment="1">
      <alignment/>
    </xf>
    <xf numFmtId="2" fontId="28" fillId="11" borderId="10" xfId="0" applyNumberFormat="1" applyFont="1" applyFill="1" applyBorder="1" applyAlignment="1">
      <alignment/>
    </xf>
    <xf numFmtId="0" fontId="28" fillId="9" borderId="10" xfId="0" applyFont="1" applyFill="1" applyBorder="1" applyAlignment="1">
      <alignment/>
    </xf>
    <xf numFmtId="2" fontId="28" fillId="9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2" fontId="28" fillId="34" borderId="10" xfId="0" applyNumberFormat="1" applyFont="1" applyFill="1" applyBorder="1" applyAlignment="1">
      <alignment/>
    </xf>
    <xf numFmtId="0" fontId="28" fillId="8" borderId="10" xfId="0" applyFont="1" applyFill="1" applyBorder="1" applyAlignment="1">
      <alignment/>
    </xf>
    <xf numFmtId="2" fontId="28" fillId="8" borderId="10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2" fontId="28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8" fillId="35" borderId="11" xfId="0" applyFont="1" applyFill="1" applyBorder="1" applyAlignment="1">
      <alignment/>
    </xf>
    <xf numFmtId="2" fontId="28" fillId="1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8" fillId="18" borderId="10" xfId="0" applyFont="1" applyFill="1" applyBorder="1" applyAlignment="1">
      <alignment/>
    </xf>
    <xf numFmtId="2" fontId="28" fillId="18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8" fillId="7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  <xf numFmtId="49" fontId="28" fillId="17" borderId="10" xfId="0" applyNumberFormat="1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/>
    </xf>
    <xf numFmtId="2" fontId="28" fillId="17" borderId="10" xfId="0" applyNumberFormat="1" applyFont="1" applyFill="1" applyBorder="1" applyAlignment="1">
      <alignment/>
    </xf>
    <xf numFmtId="49" fontId="28" fillId="18" borderId="10" xfId="0" applyNumberFormat="1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49" fontId="28" fillId="14" borderId="10" xfId="0" applyNumberFormat="1" applyFont="1" applyFill="1" applyBorder="1" applyAlignment="1">
      <alignment horizontal="center"/>
    </xf>
    <xf numFmtId="49" fontId="28" fillId="15" borderId="10" xfId="0" applyNumberFormat="1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/>
    </xf>
    <xf numFmtId="49" fontId="28" fillId="9" borderId="10" xfId="0" applyNumberFormat="1" applyFont="1" applyFill="1" applyBorder="1" applyAlignment="1">
      <alignment/>
    </xf>
    <xf numFmtId="49" fontId="28" fillId="13" borderId="10" xfId="0" applyNumberFormat="1" applyFont="1" applyFill="1" applyBorder="1" applyAlignment="1">
      <alignment/>
    </xf>
    <xf numFmtId="49" fontId="28" fillId="11" borderId="10" xfId="0" applyNumberFormat="1" applyFont="1" applyFill="1" applyBorder="1" applyAlignment="1">
      <alignment/>
    </xf>
    <xf numFmtId="49" fontId="28" fillId="8" borderId="10" xfId="0" applyNumberFormat="1" applyFont="1" applyFill="1" applyBorder="1" applyAlignment="1">
      <alignment/>
    </xf>
    <xf numFmtId="49" fontId="28" fillId="12" borderId="10" xfId="0" applyNumberFormat="1" applyFont="1" applyFill="1" applyBorder="1" applyAlignment="1">
      <alignment/>
    </xf>
    <xf numFmtId="49" fontId="28" fillId="36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/>
    </xf>
    <xf numFmtId="49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2" fontId="28" fillId="38" borderId="10" xfId="0" applyNumberFormat="1" applyFont="1" applyFill="1" applyBorder="1" applyAlignment="1">
      <alignment/>
    </xf>
    <xf numFmtId="49" fontId="28" fillId="39" borderId="10" xfId="0" applyNumberFormat="1" applyFont="1" applyFill="1" applyBorder="1" applyAlignment="1">
      <alignment/>
    </xf>
    <xf numFmtId="0" fontId="28" fillId="39" borderId="10" xfId="0" applyFont="1" applyFill="1" applyBorder="1" applyAlignment="1">
      <alignment/>
    </xf>
    <xf numFmtId="2" fontId="28" fillId="39" borderId="10" xfId="0" applyNumberFormat="1" applyFont="1" applyFill="1" applyBorder="1" applyAlignment="1">
      <alignment/>
    </xf>
    <xf numFmtId="49" fontId="28" fillId="19" borderId="10" xfId="0" applyNumberFormat="1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2" fontId="28" fillId="19" borderId="10" xfId="0" applyNumberFormat="1" applyFont="1" applyFill="1" applyBorder="1" applyAlignment="1">
      <alignment/>
    </xf>
    <xf numFmtId="49" fontId="28" fillId="37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49" fontId="28" fillId="40" borderId="10" xfId="0" applyNumberFormat="1" applyFont="1" applyFill="1" applyBorder="1" applyAlignment="1">
      <alignment/>
    </xf>
    <xf numFmtId="0" fontId="28" fillId="40" borderId="10" xfId="0" applyFont="1" applyFill="1" applyBorder="1" applyAlignment="1">
      <alignment/>
    </xf>
    <xf numFmtId="2" fontId="28" fillId="40" borderId="10" xfId="0" applyNumberFormat="1" applyFont="1" applyFill="1" applyBorder="1" applyAlignment="1">
      <alignment/>
    </xf>
    <xf numFmtId="49" fontId="28" fillId="41" borderId="10" xfId="0" applyNumberFormat="1" applyFont="1" applyFill="1" applyBorder="1" applyAlignment="1">
      <alignment/>
    </xf>
    <xf numFmtId="0" fontId="28" fillId="41" borderId="10" xfId="0" applyFont="1" applyFill="1" applyBorder="1" applyAlignment="1">
      <alignment/>
    </xf>
    <xf numFmtId="2" fontId="28" fillId="41" borderId="10" xfId="0" applyNumberFormat="1" applyFont="1" applyFill="1" applyBorder="1" applyAlignment="1">
      <alignment/>
    </xf>
    <xf numFmtId="2" fontId="0" fillId="42" borderId="10" xfId="0" applyNumberFormat="1" applyFill="1" applyBorder="1" applyAlignment="1">
      <alignment/>
    </xf>
    <xf numFmtId="49" fontId="28" fillId="43" borderId="10" xfId="0" applyNumberFormat="1" applyFont="1" applyFill="1" applyBorder="1" applyAlignment="1">
      <alignment horizontal="center"/>
    </xf>
    <xf numFmtId="2" fontId="28" fillId="43" borderId="10" xfId="0" applyNumberFormat="1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49" fontId="28" fillId="44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28" fillId="42" borderId="10" xfId="0" applyFont="1" applyFill="1" applyBorder="1" applyAlignment="1">
      <alignment/>
    </xf>
    <xf numFmtId="2" fontId="28" fillId="42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 horizontal="right" vertical="center" wrapText="1"/>
    </xf>
    <xf numFmtId="2" fontId="28" fillId="44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49" fontId="0" fillId="40" borderId="10" xfId="0" applyNumberFormat="1" applyFill="1" applyBorder="1" applyAlignment="1">
      <alignment/>
    </xf>
    <xf numFmtId="49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2" fontId="0" fillId="8" borderId="0" xfId="0" applyNumberFormat="1" applyFill="1" applyAlignment="1">
      <alignment/>
    </xf>
    <xf numFmtId="49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right"/>
    </xf>
    <xf numFmtId="49" fontId="28" fillId="14" borderId="10" xfId="0" applyNumberFormat="1" applyFont="1" applyFill="1" applyBorder="1" applyAlignment="1">
      <alignment horizontal="right"/>
    </xf>
    <xf numFmtId="49" fontId="0" fillId="8" borderId="10" xfId="0" applyNumberForma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49" fontId="28" fillId="36" borderId="10" xfId="0" applyNumberFormat="1" applyFont="1" applyFill="1" applyBorder="1" applyAlignment="1">
      <alignment horizontal="right"/>
    </xf>
    <xf numFmtId="0" fontId="37" fillId="42" borderId="10" xfId="0" applyFont="1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49" fontId="28" fillId="19" borderId="11" xfId="0" applyNumberFormat="1" applyFont="1" applyFill="1" applyBorder="1" applyAlignment="1">
      <alignment horizontal="center"/>
    </xf>
    <xf numFmtId="2" fontId="37" fillId="0" borderId="10" xfId="0" applyNumberFormat="1" applyFont="1" applyBorder="1" applyAlignment="1">
      <alignment/>
    </xf>
    <xf numFmtId="49" fontId="0" fillId="11" borderId="10" xfId="0" applyNumberFormat="1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49" fontId="28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 applyAlignment="1">
      <alignment/>
    </xf>
    <xf numFmtId="2" fontId="0" fillId="12" borderId="0" xfId="0" applyNumberFormat="1" applyFill="1" applyAlignment="1">
      <alignment/>
    </xf>
    <xf numFmtId="49" fontId="28" fillId="18" borderId="10" xfId="0" applyNumberFormat="1" applyFont="1" applyFill="1" applyBorder="1" applyAlignment="1">
      <alignment horizontal="right"/>
    </xf>
    <xf numFmtId="49" fontId="28" fillId="19" borderId="10" xfId="0" applyNumberFormat="1" applyFont="1" applyFill="1" applyBorder="1" applyAlignment="1">
      <alignment horizontal="right"/>
    </xf>
    <xf numFmtId="49" fontId="28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42" borderId="10" xfId="0" applyNumberFormat="1" applyFill="1" applyBorder="1" applyAlignment="1">
      <alignment/>
    </xf>
    <xf numFmtId="49" fontId="0" fillId="42" borderId="10" xfId="0" applyNumberFormat="1" applyFill="1" applyBorder="1" applyAlignment="1">
      <alignment horizontal="right"/>
    </xf>
    <xf numFmtId="49" fontId="0" fillId="12" borderId="10" xfId="0" applyNumberFormat="1" applyFont="1" applyFill="1" applyBorder="1" applyAlignment="1">
      <alignment horizontal="center"/>
    </xf>
    <xf numFmtId="49" fontId="0" fillId="12" borderId="10" xfId="0" applyNumberFormat="1" applyFont="1" applyFill="1" applyBorder="1" applyAlignment="1">
      <alignment horizontal="right"/>
    </xf>
    <xf numFmtId="2" fontId="0" fillId="12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B70">
      <selection activeCell="G10" sqref="G10"/>
    </sheetView>
  </sheetViews>
  <sheetFormatPr defaultColWidth="9.140625" defaultRowHeight="15"/>
  <cols>
    <col min="1" max="1" width="7.57421875" style="0" customWidth="1"/>
    <col min="2" max="2" width="4.140625" style="0" customWidth="1"/>
    <col min="3" max="3" width="48.7109375" style="0" customWidth="1"/>
    <col min="4" max="5" width="13.28125" style="0" customWidth="1"/>
    <col min="6" max="6" width="17.8515625" style="0" customWidth="1"/>
    <col min="7" max="7" width="20.00390625" style="0" customWidth="1"/>
    <col min="8" max="8" width="13.7109375" style="0" customWidth="1"/>
    <col min="9" max="9" width="13.421875" style="0" customWidth="1"/>
    <col min="10" max="10" width="13.57421875" style="0" customWidth="1"/>
  </cols>
  <sheetData>
    <row r="1" ht="18.75">
      <c r="A1" s="31" t="s">
        <v>117</v>
      </c>
    </row>
    <row r="3" spans="1:10" ht="60">
      <c r="A3" s="32" t="s">
        <v>0</v>
      </c>
      <c r="B3" s="32" t="s">
        <v>1</v>
      </c>
      <c r="C3" s="32" t="s">
        <v>4</v>
      </c>
      <c r="D3" s="33" t="s">
        <v>101</v>
      </c>
      <c r="E3" s="33" t="s">
        <v>112</v>
      </c>
      <c r="F3" s="33" t="s">
        <v>132</v>
      </c>
      <c r="G3" s="33" t="s">
        <v>114</v>
      </c>
      <c r="H3" s="33" t="s">
        <v>3</v>
      </c>
      <c r="I3" s="33" t="s">
        <v>102</v>
      </c>
      <c r="J3" s="33" t="s">
        <v>115</v>
      </c>
    </row>
    <row r="4" spans="1:10" ht="15.75">
      <c r="A4" s="1"/>
      <c r="B4" s="1"/>
      <c r="C4" s="81" t="s">
        <v>63</v>
      </c>
      <c r="D4" s="80">
        <f aca="true" t="shared" si="0" ref="D4:J4">SUM(D5,D19,D22,D25,D33,D45,D48,D61,D74)</f>
        <v>354881.55</v>
      </c>
      <c r="E4" s="80">
        <f t="shared" si="0"/>
        <v>407301.20999999996</v>
      </c>
      <c r="F4" s="80">
        <f t="shared" si="0"/>
        <v>410350</v>
      </c>
      <c r="G4" s="80">
        <f t="shared" si="0"/>
        <v>448872</v>
      </c>
      <c r="H4" s="80">
        <f t="shared" si="0"/>
        <v>461325</v>
      </c>
      <c r="I4" s="80">
        <f t="shared" si="0"/>
        <v>409965</v>
      </c>
      <c r="J4" s="80">
        <f t="shared" si="0"/>
        <v>413245</v>
      </c>
    </row>
    <row r="5" spans="1:10" ht="15">
      <c r="A5" s="61" t="s">
        <v>28</v>
      </c>
      <c r="B5" s="62"/>
      <c r="C5" s="62" t="s">
        <v>29</v>
      </c>
      <c r="D5" s="77">
        <f>SUM(D6,D11,D13,D17)</f>
        <v>160824.52999999997</v>
      </c>
      <c r="E5" s="77">
        <f aca="true" t="shared" si="1" ref="E5:J5">SUM(E6,E11,E13,E17)</f>
        <v>171366.15</v>
      </c>
      <c r="F5" s="77">
        <f>SUM(F6,F11,F13,F17)</f>
        <v>158024</v>
      </c>
      <c r="G5" s="77">
        <f t="shared" si="1"/>
        <v>179343</v>
      </c>
      <c r="H5" s="77">
        <f t="shared" si="1"/>
        <v>176323</v>
      </c>
      <c r="I5" s="77">
        <f t="shared" si="1"/>
        <v>175335</v>
      </c>
      <c r="J5" s="77">
        <f t="shared" si="1"/>
        <v>174292</v>
      </c>
    </row>
    <row r="6" spans="1:10" ht="15">
      <c r="A6" s="63" t="s">
        <v>27</v>
      </c>
      <c r="B6" s="64"/>
      <c r="C6" s="64" t="s">
        <v>26</v>
      </c>
      <c r="D6" s="65">
        <f>SUM(D7:D10)</f>
        <v>142319.08</v>
      </c>
      <c r="E6" s="65">
        <f aca="true" t="shared" si="2" ref="E6:J6">SUM(E7:E10)</f>
        <v>157038.71</v>
      </c>
      <c r="F6" s="65">
        <f>SUM(F7:F10)</f>
        <v>143424</v>
      </c>
      <c r="G6" s="65">
        <f t="shared" si="2"/>
        <v>165502</v>
      </c>
      <c r="H6" s="65">
        <f t="shared" si="2"/>
        <v>162250</v>
      </c>
      <c r="I6" s="65">
        <f t="shared" si="2"/>
        <v>162250</v>
      </c>
      <c r="J6" s="65">
        <f t="shared" si="2"/>
        <v>162250</v>
      </c>
    </row>
    <row r="7" spans="1:10" ht="15">
      <c r="A7" s="6"/>
      <c r="B7" s="2">
        <v>610</v>
      </c>
      <c r="C7" s="2" t="s">
        <v>30</v>
      </c>
      <c r="D7" s="5">
        <v>47041.05</v>
      </c>
      <c r="E7" s="5">
        <v>49350.07</v>
      </c>
      <c r="F7" s="5">
        <v>51162</v>
      </c>
      <c r="G7" s="5">
        <v>52077</v>
      </c>
      <c r="H7" s="5">
        <v>53160</v>
      </c>
      <c r="I7" s="5">
        <v>53160</v>
      </c>
      <c r="J7" s="5">
        <v>53160</v>
      </c>
    </row>
    <row r="8" spans="1:10" ht="15">
      <c r="A8" s="6"/>
      <c r="B8" s="2">
        <v>620</v>
      </c>
      <c r="C8" s="2" t="s">
        <v>31</v>
      </c>
      <c r="D8" s="5">
        <v>18454.41</v>
      </c>
      <c r="E8" s="5">
        <v>19488.37</v>
      </c>
      <c r="F8" s="5">
        <v>20158</v>
      </c>
      <c r="G8" s="5">
        <v>20221</v>
      </c>
      <c r="H8" s="5">
        <v>20550</v>
      </c>
      <c r="I8" s="5">
        <v>20550</v>
      </c>
      <c r="J8" s="5">
        <v>20550</v>
      </c>
    </row>
    <row r="9" spans="1:10" ht="15">
      <c r="A9" s="6"/>
      <c r="B9" s="2">
        <v>630</v>
      </c>
      <c r="C9" s="2" t="s">
        <v>32</v>
      </c>
      <c r="D9" s="5">
        <v>73089.91</v>
      </c>
      <c r="E9" s="5">
        <v>85100.66</v>
      </c>
      <c r="F9" s="69">
        <v>68904</v>
      </c>
      <c r="G9" s="69">
        <v>90184</v>
      </c>
      <c r="H9" s="69">
        <v>85240</v>
      </c>
      <c r="I9" s="69">
        <v>85240</v>
      </c>
      <c r="J9" s="69">
        <v>85240</v>
      </c>
    </row>
    <row r="10" spans="1:10" ht="15">
      <c r="A10" s="6"/>
      <c r="B10" s="2">
        <v>640</v>
      </c>
      <c r="C10" s="2" t="s">
        <v>33</v>
      </c>
      <c r="D10" s="5">
        <v>3733.71</v>
      </c>
      <c r="E10" s="5">
        <v>3099.61</v>
      </c>
      <c r="F10" s="69">
        <v>3200</v>
      </c>
      <c r="G10" s="5">
        <v>3020</v>
      </c>
      <c r="H10" s="69">
        <v>3300</v>
      </c>
      <c r="I10" s="69">
        <v>3300</v>
      </c>
      <c r="J10" s="69">
        <v>3300</v>
      </c>
    </row>
    <row r="11" spans="1:10" ht="15">
      <c r="A11" s="63" t="s">
        <v>34</v>
      </c>
      <c r="B11" s="64"/>
      <c r="C11" s="64" t="s">
        <v>35</v>
      </c>
      <c r="D11" s="65">
        <f aca="true" t="shared" si="3" ref="D11:J11">SUM(D12)</f>
        <v>2846.83</v>
      </c>
      <c r="E11" s="65">
        <f t="shared" si="3"/>
        <v>2589.14</v>
      </c>
      <c r="F11" s="65">
        <f t="shared" si="3"/>
        <v>2500</v>
      </c>
      <c r="G11" s="65">
        <f t="shared" si="3"/>
        <v>2482</v>
      </c>
      <c r="H11" s="65">
        <f t="shared" si="3"/>
        <v>2500</v>
      </c>
      <c r="I11" s="65">
        <f t="shared" si="3"/>
        <v>2600</v>
      </c>
      <c r="J11" s="65">
        <f t="shared" si="3"/>
        <v>2700</v>
      </c>
    </row>
    <row r="12" spans="1:10" ht="15">
      <c r="A12" s="6"/>
      <c r="B12" s="2">
        <v>630</v>
      </c>
      <c r="C12" s="2" t="s">
        <v>32</v>
      </c>
      <c r="D12" s="5">
        <v>2846.83</v>
      </c>
      <c r="E12" s="5">
        <v>2589.14</v>
      </c>
      <c r="F12" s="5">
        <v>2500</v>
      </c>
      <c r="G12" s="5">
        <v>2482</v>
      </c>
      <c r="H12" s="5">
        <v>2500</v>
      </c>
      <c r="I12" s="5">
        <v>2600</v>
      </c>
      <c r="J12" s="5">
        <v>2700</v>
      </c>
    </row>
    <row r="13" spans="1:10" ht="15">
      <c r="A13" s="63" t="s">
        <v>36</v>
      </c>
      <c r="B13" s="64"/>
      <c r="C13" s="64" t="s">
        <v>37</v>
      </c>
      <c r="D13" s="65">
        <f>SUM(D14:D16)</f>
        <v>2553.05</v>
      </c>
      <c r="E13" s="65">
        <f aca="true" t="shared" si="4" ref="E13:J13">SUM(E14:E16)</f>
        <v>640</v>
      </c>
      <c r="F13" s="65">
        <f>SUM(F14:F16)</f>
        <v>795</v>
      </c>
      <c r="G13" s="65">
        <f t="shared" si="4"/>
        <v>795</v>
      </c>
      <c r="H13" s="65">
        <f t="shared" si="4"/>
        <v>700</v>
      </c>
      <c r="I13" s="65">
        <f t="shared" si="4"/>
        <v>700</v>
      </c>
      <c r="J13" s="65">
        <f t="shared" si="4"/>
        <v>700</v>
      </c>
    </row>
    <row r="14" spans="1:10" ht="15">
      <c r="A14" s="6"/>
      <c r="B14" s="2">
        <v>610</v>
      </c>
      <c r="C14" s="2" t="s">
        <v>30</v>
      </c>
      <c r="D14" s="5">
        <v>100</v>
      </c>
      <c r="E14" s="5">
        <v>50</v>
      </c>
      <c r="F14" s="5">
        <v>50</v>
      </c>
      <c r="G14" s="5">
        <v>50</v>
      </c>
      <c r="H14" s="5">
        <v>50</v>
      </c>
      <c r="I14" s="5">
        <v>50</v>
      </c>
      <c r="J14" s="5">
        <v>50</v>
      </c>
    </row>
    <row r="15" spans="1:10" ht="15">
      <c r="A15" s="6"/>
      <c r="B15" s="2">
        <v>620</v>
      </c>
      <c r="C15" s="2" t="s">
        <v>31</v>
      </c>
      <c r="D15" s="5">
        <v>250.49</v>
      </c>
      <c r="E15" s="5">
        <v>37.77</v>
      </c>
      <c r="F15" s="5">
        <v>19</v>
      </c>
      <c r="G15" s="5">
        <v>18</v>
      </c>
      <c r="H15" s="5">
        <v>40</v>
      </c>
      <c r="I15" s="5">
        <v>40</v>
      </c>
      <c r="J15" s="5">
        <v>40</v>
      </c>
    </row>
    <row r="16" spans="1:10" ht="15">
      <c r="A16" s="6"/>
      <c r="B16" s="2">
        <v>630</v>
      </c>
      <c r="C16" s="2" t="s">
        <v>32</v>
      </c>
      <c r="D16" s="5">
        <v>2202.56</v>
      </c>
      <c r="E16" s="5">
        <v>552.23</v>
      </c>
      <c r="F16" s="5">
        <v>726</v>
      </c>
      <c r="G16" s="5">
        <v>727</v>
      </c>
      <c r="H16" s="5">
        <v>610</v>
      </c>
      <c r="I16" s="5">
        <v>610</v>
      </c>
      <c r="J16" s="5">
        <v>610</v>
      </c>
    </row>
    <row r="17" spans="1:10" ht="15">
      <c r="A17" s="63" t="s">
        <v>38</v>
      </c>
      <c r="B17" s="64"/>
      <c r="C17" s="64" t="s">
        <v>39</v>
      </c>
      <c r="D17" s="65">
        <f aca="true" t="shared" si="5" ref="D17:J17">SUM(D18)</f>
        <v>13105.57</v>
      </c>
      <c r="E17" s="65">
        <f t="shared" si="5"/>
        <v>11098.3</v>
      </c>
      <c r="F17" s="65">
        <f t="shared" si="5"/>
        <v>11305</v>
      </c>
      <c r="G17" s="65">
        <f t="shared" si="5"/>
        <v>10564</v>
      </c>
      <c r="H17" s="65">
        <f t="shared" si="5"/>
        <v>10873</v>
      </c>
      <c r="I17" s="65">
        <f t="shared" si="5"/>
        <v>9785</v>
      </c>
      <c r="J17" s="65">
        <f t="shared" si="5"/>
        <v>8642</v>
      </c>
    </row>
    <row r="18" spans="1:10" ht="15">
      <c r="A18" s="6"/>
      <c r="B18" s="2">
        <v>650</v>
      </c>
      <c r="C18" s="2" t="s">
        <v>40</v>
      </c>
      <c r="D18" s="5">
        <v>13105.57</v>
      </c>
      <c r="E18" s="5">
        <v>11098.3</v>
      </c>
      <c r="F18" s="69">
        <v>11305</v>
      </c>
      <c r="G18" s="5">
        <v>10564</v>
      </c>
      <c r="H18" s="69">
        <v>10873</v>
      </c>
      <c r="I18" s="69">
        <v>9785</v>
      </c>
      <c r="J18" s="69">
        <v>8642</v>
      </c>
    </row>
    <row r="19" spans="1:10" ht="15">
      <c r="A19" s="40" t="s">
        <v>41</v>
      </c>
      <c r="B19" s="41"/>
      <c r="C19" s="41" t="s">
        <v>42</v>
      </c>
      <c r="D19" s="42">
        <f aca="true" t="shared" si="6" ref="D19:J19">SUM(D20)</f>
        <v>2000</v>
      </c>
      <c r="E19" s="42">
        <f t="shared" si="6"/>
        <v>2000</v>
      </c>
      <c r="F19" s="42">
        <f t="shared" si="6"/>
        <v>2000</v>
      </c>
      <c r="G19" s="42">
        <f t="shared" si="6"/>
        <v>2000</v>
      </c>
      <c r="H19" s="42">
        <f t="shared" si="6"/>
        <v>2000</v>
      </c>
      <c r="I19" s="42">
        <f t="shared" si="6"/>
        <v>2000</v>
      </c>
      <c r="J19" s="42">
        <f t="shared" si="6"/>
        <v>2000</v>
      </c>
    </row>
    <row r="20" spans="1:10" ht="15">
      <c r="A20" s="43" t="s">
        <v>43</v>
      </c>
      <c r="B20" s="16"/>
      <c r="C20" s="16" t="s">
        <v>44</v>
      </c>
      <c r="D20" s="17">
        <f aca="true" t="shared" si="7" ref="D20:J20">SUM(D21)</f>
        <v>2000</v>
      </c>
      <c r="E20" s="17">
        <f t="shared" si="7"/>
        <v>2000</v>
      </c>
      <c r="F20" s="17">
        <f t="shared" si="7"/>
        <v>2000</v>
      </c>
      <c r="G20" s="17">
        <f t="shared" si="7"/>
        <v>2000</v>
      </c>
      <c r="H20" s="17">
        <f t="shared" si="7"/>
        <v>2000</v>
      </c>
      <c r="I20" s="17">
        <f t="shared" si="7"/>
        <v>2000</v>
      </c>
      <c r="J20" s="17">
        <f t="shared" si="7"/>
        <v>2000</v>
      </c>
    </row>
    <row r="21" spans="1:10" ht="15">
      <c r="A21" s="6"/>
      <c r="B21" s="2">
        <v>640</v>
      </c>
      <c r="C21" s="2" t="s">
        <v>33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</row>
    <row r="22" spans="1:10" ht="15">
      <c r="A22" s="34" t="s">
        <v>45</v>
      </c>
      <c r="B22" s="35"/>
      <c r="C22" s="35" t="s">
        <v>46</v>
      </c>
      <c r="D22" s="36">
        <f aca="true" t="shared" si="8" ref="D22:J22">SUM(D23)</f>
        <v>4974.99</v>
      </c>
      <c r="E22" s="36">
        <f t="shared" si="8"/>
        <v>4124.91</v>
      </c>
      <c r="F22" s="36">
        <f t="shared" si="8"/>
        <v>4000</v>
      </c>
      <c r="G22" s="36">
        <f t="shared" si="8"/>
        <v>6050</v>
      </c>
      <c r="H22" s="36">
        <f t="shared" si="8"/>
        <v>5500</v>
      </c>
      <c r="I22" s="36">
        <f t="shared" si="8"/>
        <v>4000</v>
      </c>
      <c r="J22" s="36">
        <f t="shared" si="8"/>
        <v>4000</v>
      </c>
    </row>
    <row r="23" spans="1:10" ht="15">
      <c r="A23" s="45" t="s">
        <v>47</v>
      </c>
      <c r="B23" s="14"/>
      <c r="C23" s="14" t="s">
        <v>48</v>
      </c>
      <c r="D23" s="15">
        <f aca="true" t="shared" si="9" ref="D23:J23">SUM(D24)</f>
        <v>4974.99</v>
      </c>
      <c r="E23" s="15">
        <f t="shared" si="9"/>
        <v>4124.91</v>
      </c>
      <c r="F23" s="15">
        <f t="shared" si="9"/>
        <v>4000</v>
      </c>
      <c r="G23" s="15">
        <f t="shared" si="9"/>
        <v>6050</v>
      </c>
      <c r="H23" s="15">
        <f t="shared" si="9"/>
        <v>5500</v>
      </c>
      <c r="I23" s="15">
        <f t="shared" si="9"/>
        <v>4000</v>
      </c>
      <c r="J23" s="15">
        <f t="shared" si="9"/>
        <v>4000</v>
      </c>
    </row>
    <row r="24" spans="1:10" ht="15">
      <c r="A24" s="6"/>
      <c r="B24" s="2">
        <v>630</v>
      </c>
      <c r="C24" s="2" t="s">
        <v>32</v>
      </c>
      <c r="D24" s="5">
        <v>4974.99</v>
      </c>
      <c r="E24" s="5">
        <v>4124.91</v>
      </c>
      <c r="F24" s="5">
        <v>4000</v>
      </c>
      <c r="G24" s="5">
        <v>6050</v>
      </c>
      <c r="H24" s="5">
        <v>5500</v>
      </c>
      <c r="I24" s="5">
        <v>4000</v>
      </c>
      <c r="J24" s="5">
        <v>4000</v>
      </c>
    </row>
    <row r="25" spans="1:10" ht="15">
      <c r="A25" s="39" t="s">
        <v>51</v>
      </c>
      <c r="B25" s="39"/>
      <c r="C25" s="39" t="s">
        <v>52</v>
      </c>
      <c r="D25" s="26">
        <f>SUM(D26,D31)</f>
        <v>27427.64</v>
      </c>
      <c r="E25" s="26">
        <f>SUM(E26,E31)</f>
        <v>30776.06</v>
      </c>
      <c r="F25" s="26">
        <f>SUM(F26,F28,F31)</f>
        <v>38252</v>
      </c>
      <c r="G25" s="26">
        <f>SUM(G26,G28,G31)</f>
        <v>40397</v>
      </c>
      <c r="H25" s="26">
        <f>SUM(H26,H28,H31)</f>
        <v>28374</v>
      </c>
      <c r="I25" s="26">
        <f>SUM(I26,I28,I31)</f>
        <v>28874</v>
      </c>
      <c r="J25" s="26">
        <f>SUM(J26,J28,J31)</f>
        <v>29374</v>
      </c>
    </row>
    <row r="26" spans="1:10" ht="15">
      <c r="A26" s="46" t="s">
        <v>49</v>
      </c>
      <c r="B26" s="20"/>
      <c r="C26" s="20" t="s">
        <v>50</v>
      </c>
      <c r="D26" s="21">
        <f aca="true" t="shared" si="10" ref="D26:J28">SUM(D27)</f>
        <v>27312.3</v>
      </c>
      <c r="E26" s="21">
        <f t="shared" si="10"/>
        <v>30659.59</v>
      </c>
      <c r="F26" s="21">
        <f t="shared" si="10"/>
        <v>35512</v>
      </c>
      <c r="G26" s="21">
        <f t="shared" si="10"/>
        <v>39500</v>
      </c>
      <c r="H26" s="21">
        <f t="shared" si="10"/>
        <v>27000</v>
      </c>
      <c r="I26" s="21">
        <f t="shared" si="10"/>
        <v>27500</v>
      </c>
      <c r="J26" s="21">
        <f t="shared" si="10"/>
        <v>28000</v>
      </c>
    </row>
    <row r="27" spans="1:10" ht="15">
      <c r="A27" s="6"/>
      <c r="B27" s="2">
        <v>630</v>
      </c>
      <c r="C27" s="2" t="s">
        <v>32</v>
      </c>
      <c r="D27" s="5">
        <v>27312.3</v>
      </c>
      <c r="E27" s="5">
        <v>30659.59</v>
      </c>
      <c r="F27" s="5">
        <v>35512</v>
      </c>
      <c r="G27" s="5">
        <v>39500</v>
      </c>
      <c r="H27" s="5">
        <v>27000</v>
      </c>
      <c r="I27" s="5">
        <v>27500</v>
      </c>
      <c r="J27" s="5">
        <v>28000</v>
      </c>
    </row>
    <row r="28" spans="1:10" ht="15">
      <c r="A28" s="46" t="s">
        <v>130</v>
      </c>
      <c r="B28" s="20"/>
      <c r="C28" s="20" t="s">
        <v>131</v>
      </c>
      <c r="D28" s="21">
        <f t="shared" si="10"/>
        <v>0</v>
      </c>
      <c r="E28" s="21">
        <f t="shared" si="10"/>
        <v>0</v>
      </c>
      <c r="F28" s="21">
        <f>SUM(F29,F30)</f>
        <v>2620</v>
      </c>
      <c r="G28" s="21">
        <f t="shared" si="10"/>
        <v>781</v>
      </c>
      <c r="H28" s="21">
        <f t="shared" si="10"/>
        <v>1258</v>
      </c>
      <c r="I28" s="21">
        <f t="shared" si="10"/>
        <v>1258</v>
      </c>
      <c r="J28" s="21">
        <f t="shared" si="10"/>
        <v>1258</v>
      </c>
    </row>
    <row r="29" spans="1:10" ht="15">
      <c r="A29" s="6"/>
      <c r="B29" s="2">
        <v>620</v>
      </c>
      <c r="C29" s="2" t="s">
        <v>31</v>
      </c>
      <c r="D29" s="5">
        <v>0</v>
      </c>
      <c r="E29" s="5">
        <v>0</v>
      </c>
      <c r="F29" s="5">
        <v>420</v>
      </c>
      <c r="G29" s="5">
        <v>781</v>
      </c>
      <c r="H29" s="5">
        <v>1258</v>
      </c>
      <c r="I29" s="5">
        <v>1258</v>
      </c>
      <c r="J29" s="5">
        <v>1258</v>
      </c>
    </row>
    <row r="30" spans="1:10" ht="15">
      <c r="A30" s="6"/>
      <c r="B30" s="2">
        <v>630</v>
      </c>
      <c r="C30" s="2" t="s">
        <v>32</v>
      </c>
      <c r="D30" s="5">
        <v>0</v>
      </c>
      <c r="E30" s="5">
        <v>0</v>
      </c>
      <c r="F30" s="5">
        <v>2200</v>
      </c>
      <c r="G30" s="5">
        <v>2235</v>
      </c>
      <c r="H30" s="5">
        <v>3600</v>
      </c>
      <c r="I30" s="5">
        <v>3600</v>
      </c>
      <c r="J30" s="5">
        <v>3600</v>
      </c>
    </row>
    <row r="31" spans="1:10" ht="15">
      <c r="A31" s="46" t="s">
        <v>53</v>
      </c>
      <c r="B31" s="20"/>
      <c r="C31" s="20" t="s">
        <v>54</v>
      </c>
      <c r="D31" s="21">
        <f aca="true" t="shared" si="11" ref="D31:J31">SUM(D32)</f>
        <v>115.34</v>
      </c>
      <c r="E31" s="21">
        <f t="shared" si="11"/>
        <v>116.47</v>
      </c>
      <c r="F31" s="21">
        <f t="shared" si="11"/>
        <v>120</v>
      </c>
      <c r="G31" s="21">
        <f t="shared" si="11"/>
        <v>116</v>
      </c>
      <c r="H31" s="21">
        <f t="shared" si="11"/>
        <v>116</v>
      </c>
      <c r="I31" s="21">
        <f t="shared" si="11"/>
        <v>116</v>
      </c>
      <c r="J31" s="21">
        <f t="shared" si="11"/>
        <v>116</v>
      </c>
    </row>
    <row r="32" spans="1:10" ht="15">
      <c r="A32" s="2"/>
      <c r="B32" s="2">
        <v>630</v>
      </c>
      <c r="C32" s="2" t="s">
        <v>32</v>
      </c>
      <c r="D32" s="5">
        <v>115.34</v>
      </c>
      <c r="E32" s="5">
        <v>116.47</v>
      </c>
      <c r="F32" s="5">
        <v>120</v>
      </c>
      <c r="G32" s="5">
        <v>116</v>
      </c>
      <c r="H32" s="5">
        <v>116</v>
      </c>
      <c r="I32" s="5">
        <v>116</v>
      </c>
      <c r="J32" s="5">
        <v>116</v>
      </c>
    </row>
    <row r="33" spans="1:10" ht="15">
      <c r="A33" s="37" t="s">
        <v>55</v>
      </c>
      <c r="B33" s="38"/>
      <c r="C33" s="38" t="s">
        <v>56</v>
      </c>
      <c r="D33" s="30">
        <f>SUM(D34,D39,D41,D43)</f>
        <v>35081.58</v>
      </c>
      <c r="E33" s="30">
        <f aca="true" t="shared" si="12" ref="E33:J33">SUM(E34,E39,E41,E43)</f>
        <v>63998.67</v>
      </c>
      <c r="F33" s="30">
        <f>SUM(F34,F39,F41,F43)</f>
        <v>50901</v>
      </c>
      <c r="G33" s="30">
        <f t="shared" si="12"/>
        <v>51419</v>
      </c>
      <c r="H33" s="30">
        <f t="shared" si="12"/>
        <v>47058</v>
      </c>
      <c r="I33" s="30">
        <f t="shared" si="12"/>
        <v>47058</v>
      </c>
      <c r="J33" s="30">
        <f t="shared" si="12"/>
        <v>47058</v>
      </c>
    </row>
    <row r="34" spans="1:10" ht="15">
      <c r="A34" s="47" t="s">
        <v>57</v>
      </c>
      <c r="B34" s="12"/>
      <c r="C34" s="12" t="s">
        <v>58</v>
      </c>
      <c r="D34" s="13">
        <f>SUM(D35:D38)</f>
        <v>17999.54</v>
      </c>
      <c r="E34" s="13">
        <f aca="true" t="shared" si="13" ref="E34:J34">SUM(E35:E38)</f>
        <v>28972.079999999998</v>
      </c>
      <c r="F34" s="13">
        <f>SUM(F35:F38)</f>
        <v>30412</v>
      </c>
      <c r="G34" s="13">
        <f t="shared" si="13"/>
        <v>31918</v>
      </c>
      <c r="H34" s="13">
        <f t="shared" si="13"/>
        <v>30758</v>
      </c>
      <c r="I34" s="13">
        <f t="shared" si="13"/>
        <v>30758</v>
      </c>
      <c r="J34" s="13">
        <f t="shared" si="13"/>
        <v>30758</v>
      </c>
    </row>
    <row r="35" spans="1:10" ht="15">
      <c r="A35" s="6"/>
      <c r="B35" s="2">
        <v>610</v>
      </c>
      <c r="C35" s="2" t="s">
        <v>30</v>
      </c>
      <c r="D35" s="5">
        <v>9908.32</v>
      </c>
      <c r="E35" s="5">
        <v>18047.78</v>
      </c>
      <c r="F35" s="5">
        <v>18887</v>
      </c>
      <c r="G35" s="5">
        <v>17982</v>
      </c>
      <c r="H35" s="5">
        <v>19180</v>
      </c>
      <c r="I35" s="5">
        <v>19180</v>
      </c>
      <c r="J35" s="5">
        <v>19180</v>
      </c>
    </row>
    <row r="36" spans="1:10" ht="15">
      <c r="A36" s="6"/>
      <c r="B36" s="2">
        <v>620</v>
      </c>
      <c r="C36" s="2" t="s">
        <v>31</v>
      </c>
      <c r="D36" s="5">
        <v>3602.29</v>
      </c>
      <c r="E36" s="5">
        <v>6643.81</v>
      </c>
      <c r="F36" s="5">
        <v>6925</v>
      </c>
      <c r="G36" s="5">
        <v>7340</v>
      </c>
      <c r="H36" s="5">
        <v>6978</v>
      </c>
      <c r="I36" s="5">
        <v>6978</v>
      </c>
      <c r="J36" s="5">
        <v>6978</v>
      </c>
    </row>
    <row r="37" spans="1:10" ht="15">
      <c r="A37" s="6"/>
      <c r="B37" s="2">
        <v>630</v>
      </c>
      <c r="C37" s="2" t="s">
        <v>32</v>
      </c>
      <c r="D37" s="5">
        <v>4488.93</v>
      </c>
      <c r="E37" s="5">
        <v>4127.33</v>
      </c>
      <c r="F37" s="5">
        <v>4500</v>
      </c>
      <c r="G37" s="5">
        <v>6446</v>
      </c>
      <c r="H37" s="5">
        <v>4500</v>
      </c>
      <c r="I37" s="5">
        <v>4500</v>
      </c>
      <c r="J37" s="5">
        <v>4500</v>
      </c>
    </row>
    <row r="38" spans="1:10" ht="15">
      <c r="A38" s="6"/>
      <c r="B38" s="2">
        <v>640</v>
      </c>
      <c r="C38" s="2" t="s">
        <v>33</v>
      </c>
      <c r="D38" s="5">
        <v>0</v>
      </c>
      <c r="E38" s="5">
        <v>153.16</v>
      </c>
      <c r="F38" s="5">
        <v>100</v>
      </c>
      <c r="G38" s="5">
        <v>150</v>
      </c>
      <c r="H38" s="5">
        <v>100</v>
      </c>
      <c r="I38" s="5">
        <v>100</v>
      </c>
      <c r="J38" s="5">
        <v>100</v>
      </c>
    </row>
    <row r="39" spans="1:10" ht="15">
      <c r="A39" s="47" t="s">
        <v>107</v>
      </c>
      <c r="B39" s="12"/>
      <c r="C39" s="12" t="s">
        <v>108</v>
      </c>
      <c r="D39" s="13">
        <f aca="true" t="shared" si="14" ref="D39:J41">SUM(D40)</f>
        <v>0</v>
      </c>
      <c r="E39" s="13">
        <f t="shared" si="14"/>
        <v>9677.59</v>
      </c>
      <c r="F39" s="13">
        <f t="shared" si="14"/>
        <v>3809</v>
      </c>
      <c r="G39" s="13">
        <f t="shared" si="14"/>
        <v>4730</v>
      </c>
      <c r="H39" s="13">
        <f t="shared" si="14"/>
        <v>1500</v>
      </c>
      <c r="I39" s="13">
        <f t="shared" si="14"/>
        <v>1500</v>
      </c>
      <c r="J39" s="13">
        <f t="shared" si="14"/>
        <v>1500</v>
      </c>
    </row>
    <row r="40" spans="1:10" ht="15">
      <c r="A40" s="6"/>
      <c r="B40" s="2">
        <v>630</v>
      </c>
      <c r="C40" s="2" t="s">
        <v>32</v>
      </c>
      <c r="D40" s="5">
        <v>0</v>
      </c>
      <c r="E40" s="5">
        <v>9677.59</v>
      </c>
      <c r="F40" s="5">
        <v>3809</v>
      </c>
      <c r="G40" s="5">
        <v>4730</v>
      </c>
      <c r="H40" s="5">
        <v>1500</v>
      </c>
      <c r="I40" s="5">
        <v>1500</v>
      </c>
      <c r="J40" s="5">
        <v>1500</v>
      </c>
    </row>
    <row r="41" spans="1:10" ht="15">
      <c r="A41" s="47" t="s">
        <v>59</v>
      </c>
      <c r="B41" s="12"/>
      <c r="C41" s="12" t="s">
        <v>60</v>
      </c>
      <c r="D41" s="13">
        <f t="shared" si="14"/>
        <v>5721.54</v>
      </c>
      <c r="E41" s="13">
        <f t="shared" si="14"/>
        <v>10915.94</v>
      </c>
      <c r="F41" s="13">
        <f t="shared" si="14"/>
        <v>5480</v>
      </c>
      <c r="G41" s="13">
        <f t="shared" si="14"/>
        <v>5480</v>
      </c>
      <c r="H41" s="13">
        <f t="shared" si="14"/>
        <v>4700</v>
      </c>
      <c r="I41" s="13">
        <f t="shared" si="14"/>
        <v>4700</v>
      </c>
      <c r="J41" s="13">
        <f t="shared" si="14"/>
        <v>4700</v>
      </c>
    </row>
    <row r="42" spans="1:10" ht="15">
      <c r="A42" s="6"/>
      <c r="B42" s="2">
        <v>630</v>
      </c>
      <c r="C42" s="2" t="s">
        <v>32</v>
      </c>
      <c r="D42" s="5">
        <v>5721.54</v>
      </c>
      <c r="E42" s="5">
        <v>10915.94</v>
      </c>
      <c r="F42" s="5">
        <v>5480</v>
      </c>
      <c r="G42" s="5">
        <v>5480</v>
      </c>
      <c r="H42" s="5">
        <v>4700</v>
      </c>
      <c r="I42" s="5">
        <v>4700</v>
      </c>
      <c r="J42" s="5">
        <v>4700</v>
      </c>
    </row>
    <row r="43" spans="1:10" ht="15">
      <c r="A43" s="47" t="s">
        <v>61</v>
      </c>
      <c r="B43" s="12"/>
      <c r="C43" s="12" t="s">
        <v>62</v>
      </c>
      <c r="D43" s="13">
        <f aca="true" t="shared" si="15" ref="D43:J43">SUM(D44)</f>
        <v>11360.5</v>
      </c>
      <c r="E43" s="13">
        <f t="shared" si="15"/>
        <v>14433.06</v>
      </c>
      <c r="F43" s="13">
        <f t="shared" si="15"/>
        <v>11200</v>
      </c>
      <c r="G43" s="13">
        <f t="shared" si="15"/>
        <v>9291</v>
      </c>
      <c r="H43" s="13">
        <f t="shared" si="15"/>
        <v>10100</v>
      </c>
      <c r="I43" s="13">
        <f t="shared" si="15"/>
        <v>10100</v>
      </c>
      <c r="J43" s="13">
        <f t="shared" si="15"/>
        <v>10100</v>
      </c>
    </row>
    <row r="44" spans="1:10" ht="15">
      <c r="A44" s="6"/>
      <c r="B44" s="2">
        <v>630</v>
      </c>
      <c r="C44" s="2" t="s">
        <v>32</v>
      </c>
      <c r="D44" s="5">
        <v>11360.5</v>
      </c>
      <c r="E44" s="5">
        <v>14433.06</v>
      </c>
      <c r="F44" s="5">
        <v>11200</v>
      </c>
      <c r="G44" s="5">
        <v>9291</v>
      </c>
      <c r="H44" s="5">
        <v>10100</v>
      </c>
      <c r="I44" s="5">
        <v>10100</v>
      </c>
      <c r="J44" s="5">
        <v>10100</v>
      </c>
    </row>
    <row r="45" spans="1:10" ht="15">
      <c r="A45" s="52" t="s">
        <v>64</v>
      </c>
      <c r="B45" s="53"/>
      <c r="C45" s="53" t="s">
        <v>65</v>
      </c>
      <c r="D45" s="54">
        <f aca="true" t="shared" si="16" ref="D45:J45">SUM(D46)</f>
        <v>3345.22</v>
      </c>
      <c r="E45" s="54">
        <f t="shared" si="16"/>
        <v>1987.72</v>
      </c>
      <c r="F45" s="54">
        <f t="shared" si="16"/>
        <v>5380</v>
      </c>
      <c r="G45" s="54">
        <f t="shared" si="16"/>
        <v>5450</v>
      </c>
      <c r="H45" s="54">
        <f t="shared" si="16"/>
        <v>5200</v>
      </c>
      <c r="I45" s="54">
        <f t="shared" si="16"/>
        <v>3400</v>
      </c>
      <c r="J45" s="54">
        <f t="shared" si="16"/>
        <v>3400</v>
      </c>
    </row>
    <row r="46" spans="1:10" ht="15">
      <c r="A46" s="55" t="s">
        <v>66</v>
      </c>
      <c r="B46" s="56"/>
      <c r="C46" s="56" t="s">
        <v>67</v>
      </c>
      <c r="D46" s="57">
        <f aca="true" t="shared" si="17" ref="D46:J46">SUM(D47)</f>
        <v>3345.22</v>
      </c>
      <c r="E46" s="57">
        <f t="shared" si="17"/>
        <v>1987.72</v>
      </c>
      <c r="F46" s="57">
        <f t="shared" si="17"/>
        <v>5380</v>
      </c>
      <c r="G46" s="57">
        <f t="shared" si="17"/>
        <v>5450</v>
      </c>
      <c r="H46" s="57">
        <f t="shared" si="17"/>
        <v>5200</v>
      </c>
      <c r="I46" s="57">
        <f t="shared" si="17"/>
        <v>3400</v>
      </c>
      <c r="J46" s="57">
        <f t="shared" si="17"/>
        <v>3400</v>
      </c>
    </row>
    <row r="47" spans="1:10" ht="15">
      <c r="A47" s="6"/>
      <c r="B47" s="2">
        <v>630</v>
      </c>
      <c r="C47" s="2" t="s">
        <v>32</v>
      </c>
      <c r="D47" s="5">
        <v>3345.22</v>
      </c>
      <c r="E47" s="5">
        <v>1987.72</v>
      </c>
      <c r="F47" s="5">
        <v>5380</v>
      </c>
      <c r="G47" s="5">
        <v>5450</v>
      </c>
      <c r="H47" s="5">
        <v>5200</v>
      </c>
      <c r="I47" s="5">
        <v>3400</v>
      </c>
      <c r="J47" s="5">
        <v>3400</v>
      </c>
    </row>
    <row r="48" spans="1:10" ht="15">
      <c r="A48" s="48" t="s">
        <v>68</v>
      </c>
      <c r="B48" s="49"/>
      <c r="C48" s="49" t="s">
        <v>69</v>
      </c>
      <c r="D48" s="50">
        <f>SUM(D49,D52,D56,D58)</f>
        <v>26493.500000000004</v>
      </c>
      <c r="E48" s="50">
        <f aca="true" t="shared" si="18" ref="E48:J48">SUM(E49,E52,E56,E58)</f>
        <v>26113.59</v>
      </c>
      <c r="F48" s="50">
        <f>SUM(F49,F52,F56,F58)</f>
        <v>27173</v>
      </c>
      <c r="G48" s="50">
        <f t="shared" si="18"/>
        <v>30653</v>
      </c>
      <c r="H48" s="50">
        <f t="shared" si="18"/>
        <v>35286</v>
      </c>
      <c r="I48" s="50">
        <f t="shared" si="18"/>
        <v>31223</v>
      </c>
      <c r="J48" s="50">
        <f t="shared" si="18"/>
        <v>31223</v>
      </c>
    </row>
    <row r="49" spans="1:10" ht="15">
      <c r="A49" s="66" t="s">
        <v>70</v>
      </c>
      <c r="B49" s="67"/>
      <c r="C49" s="67" t="s">
        <v>71</v>
      </c>
      <c r="D49" s="68">
        <f>SUM(D50:D51)</f>
        <v>5519.27</v>
      </c>
      <c r="E49" s="68">
        <f aca="true" t="shared" si="19" ref="E49:J49">SUM(E50:E51)</f>
        <v>5072.29</v>
      </c>
      <c r="F49" s="68">
        <f>SUM(F50:F51)</f>
        <v>5300</v>
      </c>
      <c r="G49" s="68">
        <f t="shared" si="19"/>
        <v>7050</v>
      </c>
      <c r="H49" s="68">
        <f t="shared" si="19"/>
        <v>7800</v>
      </c>
      <c r="I49" s="68">
        <f t="shared" si="19"/>
        <v>6200</v>
      </c>
      <c r="J49" s="68">
        <f t="shared" si="19"/>
        <v>6200</v>
      </c>
    </row>
    <row r="50" spans="1:10" ht="15">
      <c r="A50" s="6"/>
      <c r="B50" s="2">
        <v>630</v>
      </c>
      <c r="C50" s="2" t="s">
        <v>32</v>
      </c>
      <c r="D50" s="5">
        <v>3641.27</v>
      </c>
      <c r="E50" s="5">
        <v>3652.29</v>
      </c>
      <c r="F50" s="5">
        <v>1800</v>
      </c>
      <c r="G50" s="5">
        <v>2950</v>
      </c>
      <c r="H50" s="5">
        <v>2200</v>
      </c>
      <c r="I50" s="5">
        <v>2200</v>
      </c>
      <c r="J50" s="5">
        <v>2200</v>
      </c>
    </row>
    <row r="51" spans="1:10" ht="15">
      <c r="A51" s="6"/>
      <c r="B51" s="2">
        <v>640</v>
      </c>
      <c r="C51" s="2" t="s">
        <v>33</v>
      </c>
      <c r="D51" s="5">
        <v>1878</v>
      </c>
      <c r="E51" s="5">
        <v>1420</v>
      </c>
      <c r="F51" s="5">
        <v>3500</v>
      </c>
      <c r="G51" s="5">
        <v>4100</v>
      </c>
      <c r="H51" s="5">
        <v>5600</v>
      </c>
      <c r="I51" s="5">
        <v>4000</v>
      </c>
      <c r="J51" s="5">
        <v>4000</v>
      </c>
    </row>
    <row r="52" spans="1:10" ht="15">
      <c r="A52" s="66" t="s">
        <v>73</v>
      </c>
      <c r="B52" s="67"/>
      <c r="C52" s="67" t="s">
        <v>72</v>
      </c>
      <c r="D52" s="68">
        <f>SUM(D53:D55)</f>
        <v>17803.2</v>
      </c>
      <c r="E52" s="68">
        <f aca="true" t="shared" si="20" ref="E52:J52">SUM(E53:E55)</f>
        <v>19443.68</v>
      </c>
      <c r="F52" s="68">
        <f>SUM(F53:F55)</f>
        <v>19450</v>
      </c>
      <c r="G52" s="68">
        <f t="shared" si="20"/>
        <v>21400</v>
      </c>
      <c r="H52" s="68">
        <f t="shared" si="20"/>
        <v>22700</v>
      </c>
      <c r="I52" s="68">
        <f t="shared" si="20"/>
        <v>20600</v>
      </c>
      <c r="J52" s="68">
        <f t="shared" si="20"/>
        <v>20600</v>
      </c>
    </row>
    <row r="53" spans="1:10" ht="15">
      <c r="A53" s="6"/>
      <c r="B53" s="2">
        <v>610</v>
      </c>
      <c r="C53" s="2" t="s">
        <v>30</v>
      </c>
      <c r="D53" s="5">
        <v>825</v>
      </c>
      <c r="E53" s="5">
        <v>200</v>
      </c>
      <c r="F53" s="5">
        <v>300</v>
      </c>
      <c r="G53" s="5">
        <v>300</v>
      </c>
      <c r="H53" s="5">
        <v>300</v>
      </c>
      <c r="I53" s="5">
        <v>300</v>
      </c>
      <c r="J53" s="5">
        <v>300</v>
      </c>
    </row>
    <row r="54" spans="1:10" ht="15">
      <c r="A54" s="6"/>
      <c r="B54" s="2">
        <v>630</v>
      </c>
      <c r="C54" s="2" t="s">
        <v>32</v>
      </c>
      <c r="D54" s="5">
        <v>16978.2</v>
      </c>
      <c r="E54" s="5">
        <v>19243.68</v>
      </c>
      <c r="F54" s="5">
        <v>19150</v>
      </c>
      <c r="G54" s="5">
        <v>21100</v>
      </c>
      <c r="H54" s="5">
        <v>20000</v>
      </c>
      <c r="I54" s="5">
        <v>20000</v>
      </c>
      <c r="J54" s="5">
        <v>20000</v>
      </c>
    </row>
    <row r="55" spans="1:10" ht="15">
      <c r="A55" s="6"/>
      <c r="B55" s="2">
        <v>640</v>
      </c>
      <c r="C55" s="2" t="s">
        <v>33</v>
      </c>
      <c r="D55" s="5">
        <v>0</v>
      </c>
      <c r="E55" s="5">
        <v>0</v>
      </c>
      <c r="F55" s="5">
        <v>0</v>
      </c>
      <c r="G55" s="5">
        <v>0</v>
      </c>
      <c r="H55" s="5">
        <v>2400</v>
      </c>
      <c r="I55" s="5">
        <v>300</v>
      </c>
      <c r="J55" s="5">
        <v>300</v>
      </c>
    </row>
    <row r="56" spans="1:10" ht="15">
      <c r="A56" s="66" t="s">
        <v>74</v>
      </c>
      <c r="B56" s="67"/>
      <c r="C56" s="67" t="s">
        <v>75</v>
      </c>
      <c r="D56" s="68">
        <f aca="true" t="shared" si="21" ref="D56:J56">SUM(D57)</f>
        <v>224.06</v>
      </c>
      <c r="E56" s="68">
        <f t="shared" si="21"/>
        <v>222.96</v>
      </c>
      <c r="F56" s="68">
        <f t="shared" si="21"/>
        <v>223</v>
      </c>
      <c r="G56" s="68">
        <f t="shared" si="21"/>
        <v>223</v>
      </c>
      <c r="H56" s="68">
        <f t="shared" si="21"/>
        <v>223</v>
      </c>
      <c r="I56" s="68">
        <f t="shared" si="21"/>
        <v>223</v>
      </c>
      <c r="J56" s="68">
        <f t="shared" si="21"/>
        <v>223</v>
      </c>
    </row>
    <row r="57" spans="1:10" ht="15">
      <c r="A57" s="6"/>
      <c r="B57" s="2">
        <v>630</v>
      </c>
      <c r="C57" s="2" t="s">
        <v>32</v>
      </c>
      <c r="D57" s="5">
        <v>224.06</v>
      </c>
      <c r="E57" s="5">
        <v>222.96</v>
      </c>
      <c r="F57" s="5">
        <v>223</v>
      </c>
      <c r="G57" s="5">
        <v>223</v>
      </c>
      <c r="H57" s="5">
        <v>223</v>
      </c>
      <c r="I57" s="5">
        <v>223</v>
      </c>
      <c r="J57" s="5">
        <v>223</v>
      </c>
    </row>
    <row r="58" spans="1:10" ht="15">
      <c r="A58" s="66" t="s">
        <v>76</v>
      </c>
      <c r="B58" s="67"/>
      <c r="C58" s="67" t="s">
        <v>77</v>
      </c>
      <c r="D58" s="68">
        <f>SUM(D59:D60)</f>
        <v>2946.9700000000003</v>
      </c>
      <c r="E58" s="68">
        <f aca="true" t="shared" si="22" ref="E58:J58">SUM(E59:E60)</f>
        <v>1374.66</v>
      </c>
      <c r="F58" s="68">
        <f>SUM(F59:F60)</f>
        <v>2200</v>
      </c>
      <c r="G58" s="68">
        <f t="shared" si="22"/>
        <v>1980</v>
      </c>
      <c r="H58" s="68">
        <f t="shared" si="22"/>
        <v>4563</v>
      </c>
      <c r="I58" s="68">
        <f t="shared" si="22"/>
        <v>4200</v>
      </c>
      <c r="J58" s="68">
        <f t="shared" si="22"/>
        <v>4200</v>
      </c>
    </row>
    <row r="59" spans="1:10" ht="15">
      <c r="A59" s="103"/>
      <c r="B59" s="2">
        <v>630</v>
      </c>
      <c r="C59" s="2" t="s">
        <v>32</v>
      </c>
      <c r="D59" s="5">
        <v>1215.97</v>
      </c>
      <c r="E59" s="5">
        <v>364.66</v>
      </c>
      <c r="F59" s="5">
        <v>900</v>
      </c>
      <c r="G59" s="5">
        <v>532</v>
      </c>
      <c r="H59" s="5">
        <v>1763</v>
      </c>
      <c r="I59" s="5">
        <v>2200</v>
      </c>
      <c r="J59" s="5">
        <v>2200</v>
      </c>
    </row>
    <row r="60" spans="1:10" ht="15">
      <c r="A60" s="6"/>
      <c r="B60" s="2">
        <v>640</v>
      </c>
      <c r="C60" s="2" t="s">
        <v>33</v>
      </c>
      <c r="D60" s="5">
        <v>1731</v>
      </c>
      <c r="E60" s="5">
        <v>1010</v>
      </c>
      <c r="F60" s="5">
        <v>1300</v>
      </c>
      <c r="G60" s="5">
        <v>1448</v>
      </c>
      <c r="H60" s="5">
        <v>2800</v>
      </c>
      <c r="I60" s="5">
        <v>2000</v>
      </c>
      <c r="J60" s="5">
        <v>2000</v>
      </c>
    </row>
    <row r="61" spans="1:10" ht="15">
      <c r="A61" s="58" t="s">
        <v>78</v>
      </c>
      <c r="B61" s="59"/>
      <c r="C61" s="59" t="s">
        <v>79</v>
      </c>
      <c r="D61" s="60">
        <f>SUM(D64,D69)</f>
        <v>87525.1</v>
      </c>
      <c r="E61" s="60">
        <f aca="true" t="shared" si="23" ref="E61:J61">SUM(E62,E64,E69)</f>
        <v>101941.43000000001</v>
      </c>
      <c r="F61" s="60">
        <f t="shared" si="23"/>
        <v>119603</v>
      </c>
      <c r="G61" s="60">
        <f t="shared" si="23"/>
        <v>129772</v>
      </c>
      <c r="H61" s="60">
        <f t="shared" si="23"/>
        <v>157804</v>
      </c>
      <c r="I61" s="60">
        <f t="shared" si="23"/>
        <v>114295</v>
      </c>
      <c r="J61" s="60">
        <f t="shared" si="23"/>
        <v>118118</v>
      </c>
    </row>
    <row r="62" spans="1:10" ht="15">
      <c r="A62" s="44" t="s">
        <v>104</v>
      </c>
      <c r="B62" s="10"/>
      <c r="C62" s="10" t="s">
        <v>105</v>
      </c>
      <c r="D62" s="11">
        <f aca="true" t="shared" si="24" ref="D62:J62">SUM(D63)</f>
        <v>0</v>
      </c>
      <c r="E62" s="11">
        <f t="shared" si="24"/>
        <v>1228.71</v>
      </c>
      <c r="F62" s="11">
        <f t="shared" si="24"/>
        <v>3150</v>
      </c>
      <c r="G62" s="11">
        <f t="shared" si="24"/>
        <v>2986</v>
      </c>
      <c r="H62" s="11">
        <f t="shared" si="24"/>
        <v>2800</v>
      </c>
      <c r="I62" s="11">
        <f t="shared" si="24"/>
        <v>2800</v>
      </c>
      <c r="J62" s="11">
        <f t="shared" si="24"/>
        <v>2800</v>
      </c>
    </row>
    <row r="63" spans="1:10" ht="15">
      <c r="A63" s="112"/>
      <c r="B63" s="113">
        <v>630</v>
      </c>
      <c r="C63" s="114" t="s">
        <v>32</v>
      </c>
      <c r="D63" s="105">
        <v>0</v>
      </c>
      <c r="E63" s="105">
        <v>1228.71</v>
      </c>
      <c r="F63" s="105">
        <v>3150</v>
      </c>
      <c r="G63" s="105">
        <v>2986</v>
      </c>
      <c r="H63" s="105">
        <v>2800</v>
      </c>
      <c r="I63" s="105">
        <v>2800</v>
      </c>
      <c r="J63" s="105">
        <v>2800</v>
      </c>
    </row>
    <row r="64" spans="1:10" ht="15">
      <c r="A64" s="44" t="s">
        <v>80</v>
      </c>
      <c r="B64" s="10"/>
      <c r="C64" s="10" t="s">
        <v>81</v>
      </c>
      <c r="D64" s="11">
        <f>SUM(D65:D68)</f>
        <v>76923.58</v>
      </c>
      <c r="E64" s="11">
        <f aca="true" t="shared" si="25" ref="E64:J64">SUM(E65:E68)</f>
        <v>87390.97</v>
      </c>
      <c r="F64" s="11">
        <f>SUM(F65:F68)</f>
        <v>102852</v>
      </c>
      <c r="G64" s="11">
        <f t="shared" si="25"/>
        <v>111600</v>
      </c>
      <c r="H64" s="11">
        <f t="shared" si="25"/>
        <v>139164</v>
      </c>
      <c r="I64" s="11">
        <f t="shared" si="25"/>
        <v>95011</v>
      </c>
      <c r="J64" s="11">
        <f t="shared" si="25"/>
        <v>98155</v>
      </c>
    </row>
    <row r="65" spans="1:10" ht="15">
      <c r="A65" s="6"/>
      <c r="B65" s="2">
        <v>610</v>
      </c>
      <c r="C65" s="2" t="s">
        <v>30</v>
      </c>
      <c r="D65" s="5">
        <v>42939.61</v>
      </c>
      <c r="E65" s="5">
        <v>51544.23</v>
      </c>
      <c r="F65" s="5">
        <v>60032</v>
      </c>
      <c r="G65" s="5">
        <v>57999</v>
      </c>
      <c r="H65" s="5">
        <v>54500</v>
      </c>
      <c r="I65" s="5">
        <v>57776</v>
      </c>
      <c r="J65" s="5">
        <v>60087</v>
      </c>
    </row>
    <row r="66" spans="1:10" ht="15">
      <c r="A66" s="6"/>
      <c r="B66" s="2">
        <v>620</v>
      </c>
      <c r="C66" s="2" t="s">
        <v>31</v>
      </c>
      <c r="D66" s="5">
        <v>14777.95</v>
      </c>
      <c r="E66" s="5">
        <v>17053.76</v>
      </c>
      <c r="F66" s="5">
        <v>19790</v>
      </c>
      <c r="G66" s="5">
        <v>20599</v>
      </c>
      <c r="H66" s="5">
        <v>19347</v>
      </c>
      <c r="I66" s="5">
        <v>18335</v>
      </c>
      <c r="J66" s="5">
        <v>19068</v>
      </c>
    </row>
    <row r="67" spans="1:10" ht="15">
      <c r="A67" s="6"/>
      <c r="B67" s="2">
        <v>630</v>
      </c>
      <c r="C67" s="2" t="s">
        <v>32</v>
      </c>
      <c r="D67" s="5">
        <v>18734.16</v>
      </c>
      <c r="E67" s="5">
        <v>18792.98</v>
      </c>
      <c r="F67" s="5">
        <v>22930</v>
      </c>
      <c r="G67" s="5">
        <v>22465</v>
      </c>
      <c r="H67" s="5">
        <v>65217</v>
      </c>
      <c r="I67" s="5">
        <v>18800</v>
      </c>
      <c r="J67" s="5">
        <v>18900</v>
      </c>
    </row>
    <row r="68" spans="1:10" ht="15">
      <c r="A68" s="6"/>
      <c r="B68" s="2">
        <v>640</v>
      </c>
      <c r="C68" s="2" t="s">
        <v>33</v>
      </c>
      <c r="D68" s="5">
        <v>471.86</v>
      </c>
      <c r="E68" s="5">
        <v>0</v>
      </c>
      <c r="F68" s="5">
        <v>100</v>
      </c>
      <c r="G68" s="5">
        <v>10537</v>
      </c>
      <c r="H68" s="5">
        <v>100</v>
      </c>
      <c r="I68" s="5">
        <v>100</v>
      </c>
      <c r="J68" s="5">
        <v>100</v>
      </c>
    </row>
    <row r="69" spans="1:10" ht="15">
      <c r="A69" s="44" t="s">
        <v>100</v>
      </c>
      <c r="B69" s="44"/>
      <c r="C69" s="44" t="s">
        <v>82</v>
      </c>
      <c r="D69" s="11">
        <f>SUM(D70:D73)</f>
        <v>10601.52</v>
      </c>
      <c r="E69" s="11">
        <f aca="true" t="shared" si="26" ref="E69:J69">SUM(E70:E73)</f>
        <v>13321.75</v>
      </c>
      <c r="F69" s="11">
        <f>SUM(F70:F73)</f>
        <v>13601</v>
      </c>
      <c r="G69" s="11">
        <f t="shared" si="26"/>
        <v>15186</v>
      </c>
      <c r="H69" s="11">
        <f t="shared" si="26"/>
        <v>15840</v>
      </c>
      <c r="I69" s="11">
        <f t="shared" si="26"/>
        <v>16484</v>
      </c>
      <c r="J69" s="11">
        <f t="shared" si="26"/>
        <v>17163</v>
      </c>
    </row>
    <row r="70" spans="1:10" ht="15">
      <c r="A70" s="6"/>
      <c r="B70" s="2">
        <v>610</v>
      </c>
      <c r="C70" s="2" t="s">
        <v>30</v>
      </c>
      <c r="D70" s="5">
        <v>6033.04</v>
      </c>
      <c r="E70" s="5">
        <v>6126.81</v>
      </c>
      <c r="F70" s="5">
        <v>6273</v>
      </c>
      <c r="G70" s="5">
        <v>7723</v>
      </c>
      <c r="H70" s="5">
        <v>7890</v>
      </c>
      <c r="I70" s="5">
        <v>8363</v>
      </c>
      <c r="J70" s="5">
        <v>8865</v>
      </c>
    </row>
    <row r="71" spans="1:10" ht="15">
      <c r="A71" s="6"/>
      <c r="B71" s="2">
        <v>620</v>
      </c>
      <c r="C71" s="2" t="s">
        <v>31</v>
      </c>
      <c r="D71" s="5">
        <v>2134.03</v>
      </c>
      <c r="E71" s="5">
        <v>2518.24</v>
      </c>
      <c r="F71" s="5">
        <v>2628</v>
      </c>
      <c r="G71" s="5">
        <v>2963</v>
      </c>
      <c r="H71" s="5">
        <v>3250</v>
      </c>
      <c r="I71" s="5">
        <v>3421</v>
      </c>
      <c r="J71" s="5">
        <v>3598</v>
      </c>
    </row>
    <row r="72" spans="1:10" ht="15">
      <c r="A72" s="6"/>
      <c r="B72" s="2">
        <v>630</v>
      </c>
      <c r="C72" s="2" t="s">
        <v>32</v>
      </c>
      <c r="D72" s="5">
        <v>678.43</v>
      </c>
      <c r="E72" s="5">
        <v>4532.77</v>
      </c>
      <c r="F72" s="5">
        <v>4550</v>
      </c>
      <c r="G72" s="5">
        <v>4480</v>
      </c>
      <c r="H72" s="5">
        <v>4550</v>
      </c>
      <c r="I72" s="5">
        <v>4550</v>
      </c>
      <c r="J72" s="5">
        <v>4550</v>
      </c>
    </row>
    <row r="73" spans="1:10" ht="15">
      <c r="A73" s="6"/>
      <c r="B73" s="2">
        <v>640</v>
      </c>
      <c r="C73" s="2" t="s">
        <v>33</v>
      </c>
      <c r="D73" s="5">
        <v>1756.02</v>
      </c>
      <c r="E73" s="5">
        <v>143.93</v>
      </c>
      <c r="F73" s="69">
        <v>150</v>
      </c>
      <c r="G73" s="69">
        <v>20</v>
      </c>
      <c r="H73" s="69">
        <v>150</v>
      </c>
      <c r="I73" s="69">
        <v>150</v>
      </c>
      <c r="J73" s="69">
        <v>150</v>
      </c>
    </row>
    <row r="74" spans="1:10" ht="15">
      <c r="A74" s="70" t="s">
        <v>83</v>
      </c>
      <c r="B74" s="70"/>
      <c r="C74" s="70" t="s">
        <v>84</v>
      </c>
      <c r="D74" s="71">
        <f aca="true" t="shared" si="27" ref="D74:J74">SUM(D75)</f>
        <v>7208.99</v>
      </c>
      <c r="E74" s="71">
        <f t="shared" si="27"/>
        <v>4992.68</v>
      </c>
      <c r="F74" s="71">
        <f t="shared" si="27"/>
        <v>5017</v>
      </c>
      <c r="G74" s="71">
        <f t="shared" si="27"/>
        <v>3788</v>
      </c>
      <c r="H74" s="71">
        <f t="shared" si="27"/>
        <v>3780</v>
      </c>
      <c r="I74" s="71">
        <f t="shared" si="27"/>
        <v>3780</v>
      </c>
      <c r="J74" s="71">
        <f t="shared" si="27"/>
        <v>3780</v>
      </c>
    </row>
    <row r="75" spans="1:10" ht="15">
      <c r="A75" s="73" t="s">
        <v>85</v>
      </c>
      <c r="B75" s="73"/>
      <c r="C75" s="73" t="s">
        <v>86</v>
      </c>
      <c r="D75" s="78">
        <f aca="true" t="shared" si="28" ref="D75:J75">SUM(D76:D77)</f>
        <v>7208.99</v>
      </c>
      <c r="E75" s="78">
        <f t="shared" si="28"/>
        <v>4992.68</v>
      </c>
      <c r="F75" s="78">
        <f t="shared" si="28"/>
        <v>5017</v>
      </c>
      <c r="G75" s="78">
        <f t="shared" si="28"/>
        <v>3788</v>
      </c>
      <c r="H75" s="78">
        <f t="shared" si="28"/>
        <v>3780</v>
      </c>
      <c r="I75" s="78">
        <f t="shared" si="28"/>
        <v>3780</v>
      </c>
      <c r="J75" s="78">
        <f t="shared" si="28"/>
        <v>3780</v>
      </c>
    </row>
    <row r="76" spans="1:10" ht="15">
      <c r="A76" s="103"/>
      <c r="B76" s="118" t="s">
        <v>109</v>
      </c>
      <c r="C76" s="117" t="s">
        <v>32</v>
      </c>
      <c r="D76" s="105">
        <v>0</v>
      </c>
      <c r="E76" s="105">
        <v>15</v>
      </c>
      <c r="F76" s="105">
        <v>30</v>
      </c>
      <c r="G76" s="105">
        <v>30</v>
      </c>
      <c r="H76" s="105">
        <v>30</v>
      </c>
      <c r="I76" s="105">
        <v>30</v>
      </c>
      <c r="J76" s="105">
        <v>30</v>
      </c>
    </row>
    <row r="77" spans="1:10" ht="15">
      <c r="A77" s="6"/>
      <c r="B77" s="79" t="s">
        <v>87</v>
      </c>
      <c r="C77" s="6" t="s">
        <v>33</v>
      </c>
      <c r="D77" s="5">
        <v>7208.99</v>
      </c>
      <c r="E77" s="5">
        <v>4977.68</v>
      </c>
      <c r="F77" s="5">
        <v>4987</v>
      </c>
      <c r="G77" s="5">
        <v>3758</v>
      </c>
      <c r="H77" s="5">
        <v>3750</v>
      </c>
      <c r="I77" s="5">
        <v>3750</v>
      </c>
      <c r="J77" s="5">
        <v>3750</v>
      </c>
    </row>
    <row r="78" spans="1:10" ht="15">
      <c r="A78" s="6"/>
      <c r="B78" s="6"/>
      <c r="C78" s="6"/>
      <c r="D78" s="5"/>
      <c r="E78" s="5"/>
      <c r="F78" s="5"/>
      <c r="G78" s="5"/>
      <c r="H78" s="5"/>
      <c r="I78" s="5"/>
      <c r="J78" s="5"/>
    </row>
    <row r="79" spans="1:10" ht="15.75">
      <c r="A79" s="6"/>
      <c r="B79" s="6"/>
      <c r="C79" s="81" t="s">
        <v>90</v>
      </c>
      <c r="D79" s="7">
        <f>SUM(D80,D82,D84,D90)</f>
        <v>23648.2</v>
      </c>
      <c r="E79" s="7">
        <f aca="true" t="shared" si="29" ref="E79:J79">SUM(E80,E82,E84,E87,E90,E93)</f>
        <v>154425.41</v>
      </c>
      <c r="F79" s="7">
        <f t="shared" si="29"/>
        <v>727608</v>
      </c>
      <c r="G79" s="7">
        <f t="shared" si="29"/>
        <v>33253</v>
      </c>
      <c r="H79" s="7">
        <f t="shared" si="29"/>
        <v>110522</v>
      </c>
      <c r="I79" s="7">
        <f t="shared" si="29"/>
        <v>0</v>
      </c>
      <c r="J79" s="7">
        <f t="shared" si="29"/>
        <v>0</v>
      </c>
    </row>
    <row r="80" spans="1:10" ht="15">
      <c r="A80" s="61" t="s">
        <v>28</v>
      </c>
      <c r="B80" s="62"/>
      <c r="C80" s="62" t="s">
        <v>29</v>
      </c>
      <c r="D80" s="51">
        <f aca="true" t="shared" si="30" ref="D80:J80">SUM(D81)</f>
        <v>7289.2</v>
      </c>
      <c r="E80" s="51">
        <f t="shared" si="30"/>
        <v>8712.81</v>
      </c>
      <c r="F80" s="51">
        <f t="shared" si="30"/>
        <v>9675</v>
      </c>
      <c r="G80" s="51">
        <f t="shared" si="30"/>
        <v>9605</v>
      </c>
      <c r="H80" s="51">
        <f t="shared" si="30"/>
        <v>11000</v>
      </c>
      <c r="I80" s="51">
        <f t="shared" si="30"/>
        <v>0</v>
      </c>
      <c r="J80" s="51">
        <f t="shared" si="30"/>
        <v>0</v>
      </c>
    </row>
    <row r="81" spans="1:10" ht="15">
      <c r="A81" s="82" t="s">
        <v>27</v>
      </c>
      <c r="B81" s="88" t="s">
        <v>91</v>
      </c>
      <c r="C81" s="82" t="s">
        <v>122</v>
      </c>
      <c r="D81" s="72">
        <v>7289.2</v>
      </c>
      <c r="E81" s="72">
        <v>8712.81</v>
      </c>
      <c r="F81" s="72">
        <v>9675</v>
      </c>
      <c r="G81" s="72">
        <v>9605</v>
      </c>
      <c r="H81" s="72">
        <v>11000</v>
      </c>
      <c r="I81" s="72">
        <v>0</v>
      </c>
      <c r="J81" s="72">
        <v>0</v>
      </c>
    </row>
    <row r="82" spans="1:10" ht="15">
      <c r="A82" s="34" t="s">
        <v>45</v>
      </c>
      <c r="B82" s="35"/>
      <c r="C82" s="35" t="s">
        <v>46</v>
      </c>
      <c r="D82" s="36">
        <f aca="true" t="shared" si="31" ref="D82:J82">SUM(D83)</f>
        <v>0</v>
      </c>
      <c r="E82" s="36">
        <f t="shared" si="31"/>
        <v>0</v>
      </c>
      <c r="F82" s="36">
        <f t="shared" si="31"/>
        <v>30000</v>
      </c>
      <c r="G82" s="36">
        <f t="shared" si="31"/>
        <v>12228</v>
      </c>
      <c r="H82" s="36">
        <f t="shared" si="31"/>
        <v>40000</v>
      </c>
      <c r="I82" s="36">
        <f t="shared" si="31"/>
        <v>0</v>
      </c>
      <c r="J82" s="36">
        <f t="shared" si="31"/>
        <v>0</v>
      </c>
    </row>
    <row r="83" spans="1:10" ht="15">
      <c r="A83" s="100" t="s">
        <v>47</v>
      </c>
      <c r="B83" s="101">
        <v>710</v>
      </c>
      <c r="C83" s="122" t="s">
        <v>123</v>
      </c>
      <c r="D83" s="102">
        <v>0</v>
      </c>
      <c r="E83" s="102">
        <v>0</v>
      </c>
      <c r="F83" s="102">
        <v>30000</v>
      </c>
      <c r="G83" s="102">
        <v>12228</v>
      </c>
      <c r="H83" s="102">
        <v>40000</v>
      </c>
      <c r="I83" s="102">
        <v>0</v>
      </c>
      <c r="J83" s="102">
        <v>0</v>
      </c>
    </row>
    <row r="84" spans="1:10" ht="15">
      <c r="A84" s="39" t="s">
        <v>51</v>
      </c>
      <c r="B84" s="89"/>
      <c r="C84" s="39" t="s">
        <v>52</v>
      </c>
      <c r="D84" s="26">
        <f>SUM(D85:D86)</f>
        <v>7999</v>
      </c>
      <c r="E84" s="26">
        <f aca="true" t="shared" si="32" ref="E84:J84">SUM(E85:E86)</f>
        <v>0</v>
      </c>
      <c r="F84" s="26">
        <f>SUM(F85:F86)</f>
        <v>682153</v>
      </c>
      <c r="G84" s="26">
        <f t="shared" si="32"/>
        <v>5340</v>
      </c>
      <c r="H84" s="26">
        <f t="shared" si="32"/>
        <v>0</v>
      </c>
      <c r="I84" s="26">
        <f t="shared" si="32"/>
        <v>0</v>
      </c>
      <c r="J84" s="26">
        <f t="shared" si="32"/>
        <v>0</v>
      </c>
    </row>
    <row r="85" spans="1:10" ht="15">
      <c r="A85" s="83" t="s">
        <v>49</v>
      </c>
      <c r="B85" s="90" t="s">
        <v>91</v>
      </c>
      <c r="C85" s="83" t="s">
        <v>126</v>
      </c>
      <c r="D85" s="84">
        <v>7999</v>
      </c>
      <c r="E85" s="84">
        <v>0</v>
      </c>
      <c r="F85" s="84">
        <v>5340</v>
      </c>
      <c r="G85" s="85">
        <v>5340</v>
      </c>
      <c r="H85" s="84">
        <v>0</v>
      </c>
      <c r="I85" s="84">
        <v>0</v>
      </c>
      <c r="J85" s="84">
        <v>0</v>
      </c>
    </row>
    <row r="86" spans="1:10" ht="15">
      <c r="A86" s="83" t="s">
        <v>53</v>
      </c>
      <c r="B86" s="90" t="s">
        <v>91</v>
      </c>
      <c r="C86" s="83" t="s">
        <v>127</v>
      </c>
      <c r="D86" s="84">
        <v>0</v>
      </c>
      <c r="E86" s="84">
        <v>0</v>
      </c>
      <c r="F86" s="84">
        <v>676813</v>
      </c>
      <c r="G86" s="84">
        <v>0</v>
      </c>
      <c r="H86" s="84">
        <v>0</v>
      </c>
      <c r="I86" s="84">
        <v>0</v>
      </c>
      <c r="J86" s="84">
        <v>0</v>
      </c>
    </row>
    <row r="87" spans="1:10" ht="15">
      <c r="A87" s="37" t="s">
        <v>55</v>
      </c>
      <c r="B87" s="110"/>
      <c r="C87" s="37" t="s">
        <v>120</v>
      </c>
      <c r="D87" s="30">
        <f>SUM(D89)</f>
        <v>0</v>
      </c>
      <c r="E87" s="30">
        <f>SUM(E89)</f>
        <v>136323.6</v>
      </c>
      <c r="F87" s="30">
        <f>SUM(F88,F89)</f>
        <v>5780</v>
      </c>
      <c r="G87" s="30">
        <f>SUM(G88,G89)</f>
        <v>6080</v>
      </c>
      <c r="H87" s="30">
        <f>SUM(H88,H89)</f>
        <v>4022</v>
      </c>
      <c r="I87" s="30">
        <f>SUM(I89)</f>
        <v>0</v>
      </c>
      <c r="J87" s="30">
        <f>SUM(J89)</f>
        <v>0</v>
      </c>
    </row>
    <row r="88" spans="1:10" ht="15">
      <c r="A88" s="119" t="s">
        <v>107</v>
      </c>
      <c r="B88" s="120" t="s">
        <v>91</v>
      </c>
      <c r="C88" s="106" t="s">
        <v>124</v>
      </c>
      <c r="D88" s="121">
        <v>0</v>
      </c>
      <c r="E88" s="121">
        <v>0</v>
      </c>
      <c r="F88" s="121">
        <v>1004</v>
      </c>
      <c r="G88" s="121">
        <v>1304</v>
      </c>
      <c r="H88" s="121">
        <v>0</v>
      </c>
      <c r="I88" s="121">
        <v>0</v>
      </c>
      <c r="J88" s="121">
        <v>0</v>
      </c>
    </row>
    <row r="89" spans="1:10" ht="15">
      <c r="A89" s="106" t="s">
        <v>59</v>
      </c>
      <c r="B89" s="107" t="s">
        <v>91</v>
      </c>
      <c r="C89" s="106" t="s">
        <v>125</v>
      </c>
      <c r="D89" s="108">
        <v>0</v>
      </c>
      <c r="E89" s="108">
        <v>136323.6</v>
      </c>
      <c r="F89" s="108">
        <v>4776</v>
      </c>
      <c r="G89" s="109">
        <v>4776</v>
      </c>
      <c r="H89" s="108">
        <v>4022</v>
      </c>
      <c r="I89" s="108">
        <v>0</v>
      </c>
      <c r="J89" s="108">
        <v>0</v>
      </c>
    </row>
    <row r="90" spans="1:10" ht="15">
      <c r="A90" s="48" t="s">
        <v>68</v>
      </c>
      <c r="B90" s="92"/>
      <c r="C90" s="49" t="s">
        <v>69</v>
      </c>
      <c r="D90" s="50">
        <f>SUM(D91:D92)</f>
        <v>8360</v>
      </c>
      <c r="E90" s="50">
        <f aca="true" t="shared" si="33" ref="E90:J90">SUM(E91:E92)</f>
        <v>0</v>
      </c>
      <c r="F90" s="50">
        <f>SUM(F91:F92)</f>
        <v>0</v>
      </c>
      <c r="G90" s="50">
        <f t="shared" si="33"/>
        <v>0</v>
      </c>
      <c r="H90" s="50">
        <f t="shared" si="33"/>
        <v>45500</v>
      </c>
      <c r="I90" s="50">
        <f t="shared" si="33"/>
        <v>0</v>
      </c>
      <c r="J90" s="50">
        <f t="shared" si="33"/>
        <v>0</v>
      </c>
    </row>
    <row r="91" spans="1:10" ht="15">
      <c r="A91" s="86" t="s">
        <v>73</v>
      </c>
      <c r="B91" s="91" t="s">
        <v>91</v>
      </c>
      <c r="C91" s="86" t="s">
        <v>128</v>
      </c>
      <c r="D91" s="87">
        <v>8360</v>
      </c>
      <c r="E91" s="87">
        <v>0</v>
      </c>
      <c r="F91" s="87">
        <v>0</v>
      </c>
      <c r="G91" s="87">
        <v>0</v>
      </c>
      <c r="H91" s="87">
        <v>33500</v>
      </c>
      <c r="I91" s="87">
        <v>0</v>
      </c>
      <c r="J91" s="87">
        <v>0</v>
      </c>
    </row>
    <row r="92" spans="1:10" ht="15">
      <c r="A92" s="86" t="s">
        <v>92</v>
      </c>
      <c r="B92" s="91" t="s">
        <v>91</v>
      </c>
      <c r="C92" s="86" t="s">
        <v>129</v>
      </c>
      <c r="D92" s="87">
        <v>0</v>
      </c>
      <c r="E92" s="87">
        <v>0</v>
      </c>
      <c r="F92" s="87">
        <v>0</v>
      </c>
      <c r="G92" s="87">
        <v>0</v>
      </c>
      <c r="H92" s="87">
        <v>12000</v>
      </c>
      <c r="I92" s="87">
        <v>0</v>
      </c>
      <c r="J92" s="87">
        <v>0</v>
      </c>
    </row>
    <row r="93" spans="1:10" ht="15">
      <c r="A93" s="58" t="s">
        <v>78</v>
      </c>
      <c r="B93" s="111"/>
      <c r="C93" s="59" t="s">
        <v>79</v>
      </c>
      <c r="D93" s="60">
        <f>SUM(D94:D95)</f>
        <v>8360</v>
      </c>
      <c r="E93" s="60">
        <f aca="true" t="shared" si="34" ref="E93:J93">SUM(E94:E95)</f>
        <v>9389</v>
      </c>
      <c r="F93" s="60">
        <f>SUM(F94:F95)</f>
        <v>0</v>
      </c>
      <c r="G93" s="60">
        <f t="shared" si="34"/>
        <v>0</v>
      </c>
      <c r="H93" s="60">
        <f t="shared" si="34"/>
        <v>10000</v>
      </c>
      <c r="I93" s="60">
        <f t="shared" si="34"/>
        <v>0</v>
      </c>
      <c r="J93" s="60">
        <f t="shared" si="34"/>
        <v>0</v>
      </c>
    </row>
    <row r="94" spans="1:10" ht="15">
      <c r="A94" s="95" t="s">
        <v>104</v>
      </c>
      <c r="B94" s="97" t="s">
        <v>91</v>
      </c>
      <c r="C94" s="95" t="s">
        <v>121</v>
      </c>
      <c r="D94" s="96">
        <v>8360</v>
      </c>
      <c r="E94" s="96">
        <v>9389</v>
      </c>
      <c r="F94" s="96">
        <v>0</v>
      </c>
      <c r="G94" s="96">
        <v>0</v>
      </c>
      <c r="H94" s="96">
        <v>10000</v>
      </c>
      <c r="I94" s="96">
        <v>0</v>
      </c>
      <c r="J94" s="96">
        <v>0</v>
      </c>
    </row>
    <row r="95" spans="1:10" ht="15">
      <c r="A95" s="6"/>
      <c r="B95" s="6"/>
      <c r="C95" s="6"/>
      <c r="D95" s="5"/>
      <c r="E95" s="5"/>
      <c r="F95" s="5"/>
      <c r="G95" s="5"/>
      <c r="H95" s="5"/>
      <c r="I95" s="5"/>
      <c r="J95" s="5"/>
    </row>
    <row r="96" spans="1:10" ht="15.75">
      <c r="A96" s="6"/>
      <c r="B96" s="6"/>
      <c r="C96" s="81" t="s">
        <v>99</v>
      </c>
      <c r="D96" s="7">
        <f aca="true" t="shared" si="35" ref="D96:J96">SUM(D97)</f>
        <v>57667.86</v>
      </c>
      <c r="E96" s="7">
        <f t="shared" si="35"/>
        <v>60696.67</v>
      </c>
      <c r="F96" s="7">
        <f t="shared" si="35"/>
        <v>60903</v>
      </c>
      <c r="G96" s="7">
        <f t="shared" si="35"/>
        <v>61429</v>
      </c>
      <c r="H96" s="7">
        <f t="shared" si="35"/>
        <v>61300</v>
      </c>
      <c r="I96" s="7">
        <f t="shared" si="35"/>
        <v>61300</v>
      </c>
      <c r="J96" s="7">
        <f t="shared" si="35"/>
        <v>53068</v>
      </c>
    </row>
    <row r="97" spans="1:10" ht="15">
      <c r="A97" s="61" t="s">
        <v>28</v>
      </c>
      <c r="B97" s="62"/>
      <c r="C97" s="62" t="s">
        <v>29</v>
      </c>
      <c r="D97" s="51">
        <f aca="true" t="shared" si="36" ref="D97:J97">SUM(D98)</f>
        <v>57667.86</v>
      </c>
      <c r="E97" s="51">
        <f t="shared" si="36"/>
        <v>60696.67</v>
      </c>
      <c r="F97" s="51">
        <f t="shared" si="36"/>
        <v>60903</v>
      </c>
      <c r="G97" s="51">
        <f t="shared" si="36"/>
        <v>61429</v>
      </c>
      <c r="H97" s="51">
        <f t="shared" si="36"/>
        <v>61300</v>
      </c>
      <c r="I97" s="51">
        <f t="shared" si="36"/>
        <v>61300</v>
      </c>
      <c r="J97" s="51">
        <f t="shared" si="36"/>
        <v>53068</v>
      </c>
    </row>
    <row r="98" spans="1:10" ht="15">
      <c r="A98" s="63" t="s">
        <v>38</v>
      </c>
      <c r="B98" s="64"/>
      <c r="C98" s="64" t="s">
        <v>39</v>
      </c>
      <c r="D98" s="65">
        <f>SUM(D99,D100)</f>
        <v>57667.86</v>
      </c>
      <c r="E98" s="65">
        <f aca="true" t="shared" si="37" ref="E98:J98">SUM(E99,E100)</f>
        <v>60696.67</v>
      </c>
      <c r="F98" s="65">
        <f>SUM(F99,F100)</f>
        <v>60903</v>
      </c>
      <c r="G98" s="65">
        <f t="shared" si="37"/>
        <v>61429</v>
      </c>
      <c r="H98" s="65">
        <f t="shared" si="37"/>
        <v>61300</v>
      </c>
      <c r="I98" s="65">
        <f t="shared" si="37"/>
        <v>61300</v>
      </c>
      <c r="J98" s="65">
        <f t="shared" si="37"/>
        <v>53068</v>
      </c>
    </row>
    <row r="99" spans="1:10" ht="15">
      <c r="A99" s="6"/>
      <c r="B99" s="2">
        <v>810</v>
      </c>
      <c r="C99" s="2" t="s">
        <v>106</v>
      </c>
      <c r="D99" s="5">
        <v>0</v>
      </c>
      <c r="E99" s="5">
        <v>2190.1</v>
      </c>
      <c r="F99" s="69">
        <v>3000</v>
      </c>
      <c r="G99" s="5">
        <v>2800</v>
      </c>
      <c r="H99" s="69">
        <v>2800</v>
      </c>
      <c r="I99" s="69">
        <v>2800</v>
      </c>
      <c r="J99" s="69">
        <v>2800</v>
      </c>
    </row>
    <row r="100" spans="1:10" ht="15">
      <c r="A100" s="6"/>
      <c r="B100" s="2">
        <v>820</v>
      </c>
      <c r="C100" s="2" t="s">
        <v>93</v>
      </c>
      <c r="D100" s="5">
        <v>57667.86</v>
      </c>
      <c r="E100" s="5">
        <v>58506.57</v>
      </c>
      <c r="F100" s="69">
        <v>57903</v>
      </c>
      <c r="G100" s="5">
        <v>58629</v>
      </c>
      <c r="H100" s="69">
        <v>58500</v>
      </c>
      <c r="I100" s="69">
        <v>58500</v>
      </c>
      <c r="J100" s="69">
        <v>50268</v>
      </c>
    </row>
    <row r="101" spans="1:10" ht="15">
      <c r="A101" s="6"/>
      <c r="B101" s="6"/>
      <c r="C101" s="6"/>
      <c r="D101" s="5"/>
      <c r="E101" s="5"/>
      <c r="F101" s="5"/>
      <c r="G101" s="5"/>
      <c r="H101" s="5"/>
      <c r="I101" s="5"/>
      <c r="J101" s="5"/>
    </row>
    <row r="102" spans="1:10" ht="15.75">
      <c r="A102" s="6"/>
      <c r="B102" s="6"/>
      <c r="C102" s="93" t="s">
        <v>95</v>
      </c>
      <c r="D102" s="99">
        <f aca="true" t="shared" si="38" ref="D102:J102">SUM(D4,D79,D96)</f>
        <v>436197.61</v>
      </c>
      <c r="E102" s="99">
        <f t="shared" si="38"/>
        <v>622423.29</v>
      </c>
      <c r="F102" s="99">
        <f t="shared" si="38"/>
        <v>1198861</v>
      </c>
      <c r="G102" s="99">
        <f t="shared" si="38"/>
        <v>543554</v>
      </c>
      <c r="H102" s="99">
        <f t="shared" si="38"/>
        <v>633147</v>
      </c>
      <c r="I102" s="99">
        <f t="shared" si="38"/>
        <v>471265</v>
      </c>
      <c r="J102" s="99">
        <f t="shared" si="38"/>
        <v>466313</v>
      </c>
    </row>
    <row r="103" spans="1:10" ht="15">
      <c r="A103" s="6"/>
      <c r="B103" s="6"/>
      <c r="C103" s="2"/>
      <c r="D103" s="5"/>
      <c r="E103" s="5"/>
      <c r="F103" s="5"/>
      <c r="G103" s="5"/>
      <c r="H103" s="5"/>
      <c r="I103" s="5"/>
      <c r="J103" s="5"/>
    </row>
    <row r="104" spans="1:10" ht="15">
      <c r="A104" s="94"/>
      <c r="B104" s="94"/>
      <c r="C104" s="98" t="s">
        <v>94</v>
      </c>
      <c r="D104" s="60">
        <f>SUM(D105)</f>
        <v>90000</v>
      </c>
      <c r="E104" s="60">
        <f>SUM(E105)</f>
        <v>93355</v>
      </c>
      <c r="F104" s="60">
        <f>SUM(F105,F106)</f>
        <v>98870</v>
      </c>
      <c r="G104" s="60">
        <f>SUM(G105,G106)</f>
        <v>98237</v>
      </c>
      <c r="H104" s="60">
        <f>SUM(H105,H106)</f>
        <v>107200</v>
      </c>
      <c r="I104" s="60">
        <f>SUM(I105,I106)</f>
        <v>110000</v>
      </c>
      <c r="J104" s="60">
        <f>SUM(J105,J106)</f>
        <v>115000</v>
      </c>
    </row>
    <row r="105" spans="1:10" ht="15">
      <c r="A105" s="95"/>
      <c r="B105" s="97" t="s">
        <v>98</v>
      </c>
      <c r="C105" s="44" t="s">
        <v>96</v>
      </c>
      <c r="D105" s="96">
        <v>90000</v>
      </c>
      <c r="E105" s="96">
        <v>93355</v>
      </c>
      <c r="F105" s="96">
        <v>96850</v>
      </c>
      <c r="G105" s="96">
        <v>96217</v>
      </c>
      <c r="H105" s="96">
        <v>103900</v>
      </c>
      <c r="I105" s="96">
        <v>110000</v>
      </c>
      <c r="J105" s="96">
        <v>115000</v>
      </c>
    </row>
    <row r="106" spans="1:10" ht="15">
      <c r="A106" s="95"/>
      <c r="B106" s="97" t="s">
        <v>118</v>
      </c>
      <c r="C106" s="44" t="s">
        <v>119</v>
      </c>
      <c r="D106" s="96">
        <v>0</v>
      </c>
      <c r="E106" s="96">
        <v>0</v>
      </c>
      <c r="F106" s="96">
        <v>2020</v>
      </c>
      <c r="G106" s="96">
        <v>2020</v>
      </c>
      <c r="H106" s="96">
        <v>3300</v>
      </c>
      <c r="I106" s="96"/>
      <c r="J106" s="96"/>
    </row>
    <row r="107" spans="1:10" ht="15">
      <c r="A107" s="6"/>
      <c r="B107" s="6"/>
      <c r="C107" s="6"/>
      <c r="D107" s="5"/>
      <c r="E107" s="5"/>
      <c r="F107" s="5"/>
      <c r="G107" s="5"/>
      <c r="H107" s="5"/>
      <c r="I107" s="5"/>
      <c r="J107" s="5"/>
    </row>
    <row r="108" spans="1:10" ht="15.75">
      <c r="A108" s="6"/>
      <c r="B108" s="6"/>
      <c r="C108" s="93" t="s">
        <v>97</v>
      </c>
      <c r="D108" s="99">
        <f>SUM(D102,D104)</f>
        <v>526197.61</v>
      </c>
      <c r="E108" s="99">
        <f aca="true" t="shared" si="39" ref="E108:J108">SUM(E102,E104)</f>
        <v>715778.29</v>
      </c>
      <c r="F108" s="99">
        <f>SUM(F102,F104)</f>
        <v>1297731</v>
      </c>
      <c r="G108" s="99">
        <f t="shared" si="39"/>
        <v>641791</v>
      </c>
      <c r="H108" s="99">
        <f t="shared" si="39"/>
        <v>740347</v>
      </c>
      <c r="I108" s="99">
        <f t="shared" si="39"/>
        <v>581265</v>
      </c>
      <c r="J108" s="99">
        <f t="shared" si="39"/>
        <v>581313</v>
      </c>
    </row>
    <row r="109" spans="1:10" ht="15">
      <c r="A109" s="6"/>
      <c r="B109" s="6"/>
      <c r="C109" s="6"/>
      <c r="D109" s="5"/>
      <c r="E109" s="5"/>
      <c r="F109" s="5"/>
      <c r="G109" s="5"/>
      <c r="H109" s="5"/>
      <c r="I109" s="5"/>
      <c r="J109" s="5"/>
    </row>
    <row r="111" ht="15">
      <c r="B111" t="s">
        <v>110</v>
      </c>
    </row>
    <row r="112" ht="15">
      <c r="B112" t="s">
        <v>111</v>
      </c>
    </row>
    <row r="113" ht="15">
      <c r="B113" t="s">
        <v>133</v>
      </c>
    </row>
    <row r="114" ht="15">
      <c r="B114" t="s">
        <v>135</v>
      </c>
    </row>
    <row r="120" spans="1:10" ht="15">
      <c r="A120" s="115"/>
      <c r="B120" s="115"/>
      <c r="C120" s="115"/>
      <c r="D120" s="116"/>
      <c r="E120" s="116"/>
      <c r="F120" s="116"/>
      <c r="G120" s="116"/>
      <c r="H120" s="116"/>
      <c r="I120" s="116"/>
      <c r="J120" s="116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">
      <selection activeCell="J31" sqref="J31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4.7109375" style="0" customWidth="1"/>
    <col min="4" max="4" width="14.00390625" style="0" customWidth="1"/>
    <col min="5" max="5" width="18.28125" style="0" customWidth="1"/>
    <col min="6" max="6" width="20.421875" style="0" customWidth="1"/>
    <col min="7" max="7" width="16.421875" style="0" customWidth="1"/>
    <col min="8" max="8" width="16.00390625" style="0" customWidth="1"/>
    <col min="9" max="9" width="14.421875" style="0" customWidth="1"/>
  </cols>
  <sheetData>
    <row r="2" spans="1:2" ht="18.75">
      <c r="A2" s="31" t="s">
        <v>116</v>
      </c>
      <c r="B2" s="31"/>
    </row>
    <row r="4" spans="1:9" ht="30">
      <c r="A4" s="8" t="s">
        <v>1</v>
      </c>
      <c r="B4" s="8" t="s">
        <v>2</v>
      </c>
      <c r="C4" s="9" t="s">
        <v>101</v>
      </c>
      <c r="D4" s="9" t="s">
        <v>112</v>
      </c>
      <c r="E4" s="9" t="s">
        <v>113</v>
      </c>
      <c r="F4" s="9" t="s">
        <v>114</v>
      </c>
      <c r="G4" s="9" t="s">
        <v>3</v>
      </c>
      <c r="H4" s="9" t="s">
        <v>102</v>
      </c>
      <c r="I4" s="9" t="s">
        <v>115</v>
      </c>
    </row>
    <row r="5" spans="1:9" ht="15">
      <c r="A5" s="18">
        <v>100</v>
      </c>
      <c r="B5" s="18" t="s">
        <v>5</v>
      </c>
      <c r="C5" s="19">
        <f>SUM(C6:C8)</f>
        <v>339411.73</v>
      </c>
      <c r="D5" s="19">
        <f aca="true" t="shared" si="0" ref="D5:I5">SUM(D6:D8)</f>
        <v>380832.58999999997</v>
      </c>
      <c r="E5" s="19">
        <f>SUM(E6:E8)</f>
        <v>395264</v>
      </c>
      <c r="F5" s="19">
        <f>SUM(F6:F8)</f>
        <v>398700</v>
      </c>
      <c r="G5" s="19">
        <f t="shared" si="0"/>
        <v>449564</v>
      </c>
      <c r="H5" s="19">
        <f t="shared" si="0"/>
        <v>460027</v>
      </c>
      <c r="I5" s="19">
        <f t="shared" si="0"/>
        <v>470527</v>
      </c>
    </row>
    <row r="6" spans="1:9" ht="15">
      <c r="A6" s="2">
        <v>110</v>
      </c>
      <c r="B6" s="2" t="s">
        <v>6</v>
      </c>
      <c r="C6" s="5">
        <v>260454</v>
      </c>
      <c r="D6" s="5">
        <v>298287.57</v>
      </c>
      <c r="E6" s="5">
        <v>295700</v>
      </c>
      <c r="F6" s="5">
        <v>320000</v>
      </c>
      <c r="G6" s="5">
        <v>320000</v>
      </c>
      <c r="H6" s="5">
        <v>330000</v>
      </c>
      <c r="I6" s="5">
        <v>340000</v>
      </c>
    </row>
    <row r="7" spans="1:9" ht="15">
      <c r="A7" s="2">
        <v>120</v>
      </c>
      <c r="B7" s="2" t="s">
        <v>7</v>
      </c>
      <c r="C7" s="5">
        <v>51565.24</v>
      </c>
      <c r="D7" s="5">
        <v>53195.55</v>
      </c>
      <c r="E7" s="5">
        <v>66027</v>
      </c>
      <c r="F7" s="5">
        <v>54500</v>
      </c>
      <c r="G7" s="5">
        <v>96027</v>
      </c>
      <c r="H7" s="5">
        <v>96027</v>
      </c>
      <c r="I7" s="5">
        <v>96027</v>
      </c>
    </row>
    <row r="8" spans="1:9" ht="15">
      <c r="A8" s="2">
        <v>130</v>
      </c>
      <c r="B8" s="2" t="s">
        <v>8</v>
      </c>
      <c r="C8" s="5">
        <v>27392.49</v>
      </c>
      <c r="D8" s="5">
        <v>29349.47</v>
      </c>
      <c r="E8" s="5">
        <v>33537</v>
      </c>
      <c r="F8" s="5">
        <v>24200</v>
      </c>
      <c r="G8" s="5">
        <v>33537</v>
      </c>
      <c r="H8" s="5">
        <v>34000</v>
      </c>
      <c r="I8" s="5">
        <v>34500</v>
      </c>
    </row>
    <row r="9" spans="1:9" ht="18" customHeight="1">
      <c r="A9" s="18">
        <v>200</v>
      </c>
      <c r="B9" s="18" t="s">
        <v>9</v>
      </c>
      <c r="C9" s="19">
        <f>SUM(C10:C13)</f>
        <v>91442.23999999999</v>
      </c>
      <c r="D9" s="19">
        <f aca="true" t="shared" si="1" ref="D9:I9">SUM(D10:D13)</f>
        <v>95830.9</v>
      </c>
      <c r="E9" s="19">
        <f>SUM(E10:E13)</f>
        <v>81401</v>
      </c>
      <c r="F9" s="19">
        <f>SUM(F10:F13)</f>
        <v>93401</v>
      </c>
      <c r="G9" s="19">
        <f t="shared" si="1"/>
        <v>81151</v>
      </c>
      <c r="H9" s="19">
        <f t="shared" si="1"/>
        <v>82151</v>
      </c>
      <c r="I9" s="19">
        <f t="shared" si="1"/>
        <v>83151</v>
      </c>
    </row>
    <row r="10" spans="1:9" ht="15">
      <c r="A10" s="2">
        <v>210</v>
      </c>
      <c r="B10" s="2" t="s">
        <v>11</v>
      </c>
      <c r="C10" s="5">
        <v>69476.08</v>
      </c>
      <c r="D10" s="5">
        <v>76440.98</v>
      </c>
      <c r="E10" s="5">
        <v>68000</v>
      </c>
      <c r="F10" s="5">
        <v>75545</v>
      </c>
      <c r="G10" s="5">
        <v>68000</v>
      </c>
      <c r="H10" s="5">
        <v>69000</v>
      </c>
      <c r="I10" s="5">
        <v>70000</v>
      </c>
    </row>
    <row r="11" spans="1:9" ht="15">
      <c r="A11" s="2">
        <v>220</v>
      </c>
      <c r="B11" s="2" t="s">
        <v>10</v>
      </c>
      <c r="C11" s="5">
        <v>15177.82</v>
      </c>
      <c r="D11" s="5">
        <v>14790.41</v>
      </c>
      <c r="E11" s="69">
        <v>10400</v>
      </c>
      <c r="F11" s="69">
        <v>15220</v>
      </c>
      <c r="G11" s="69">
        <v>12650</v>
      </c>
      <c r="H11" s="69">
        <v>12650</v>
      </c>
      <c r="I11" s="69">
        <v>12650</v>
      </c>
    </row>
    <row r="12" spans="1:9" ht="15">
      <c r="A12" s="2">
        <v>240</v>
      </c>
      <c r="B12" s="2" t="s">
        <v>12</v>
      </c>
      <c r="C12" s="5">
        <v>2.59</v>
      </c>
      <c r="D12" s="5">
        <v>0.94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</row>
    <row r="13" spans="1:9" ht="15">
      <c r="A13" s="2">
        <v>290</v>
      </c>
      <c r="B13" s="2" t="s">
        <v>13</v>
      </c>
      <c r="C13" s="5">
        <v>6785.75</v>
      </c>
      <c r="D13" s="5">
        <v>4598.57</v>
      </c>
      <c r="E13" s="5">
        <v>3000</v>
      </c>
      <c r="F13" s="5">
        <v>2635</v>
      </c>
      <c r="G13" s="5">
        <v>500</v>
      </c>
      <c r="H13" s="5">
        <v>500</v>
      </c>
      <c r="I13" s="5">
        <v>500</v>
      </c>
    </row>
    <row r="14" spans="1:9" ht="15">
      <c r="A14" s="18">
        <v>300</v>
      </c>
      <c r="B14" s="18" t="s">
        <v>14</v>
      </c>
      <c r="C14" s="19">
        <f aca="true" t="shared" si="2" ref="C14:I14">SUM(C15)</f>
        <v>85002.83</v>
      </c>
      <c r="D14" s="19">
        <f t="shared" si="2"/>
        <v>93000.73</v>
      </c>
      <c r="E14" s="19">
        <f t="shared" si="2"/>
        <v>116153</v>
      </c>
      <c r="F14" s="19">
        <f t="shared" si="2"/>
        <v>120260</v>
      </c>
      <c r="G14" s="19">
        <f t="shared" si="2"/>
        <v>152598</v>
      </c>
      <c r="H14" s="19">
        <f t="shared" si="2"/>
        <v>105500</v>
      </c>
      <c r="I14" s="19">
        <f t="shared" si="2"/>
        <v>105500</v>
      </c>
    </row>
    <row r="15" spans="1:9" ht="15">
      <c r="A15" s="2">
        <v>310</v>
      </c>
      <c r="B15" s="2" t="s">
        <v>15</v>
      </c>
      <c r="C15" s="5">
        <v>85002.83</v>
      </c>
      <c r="D15" s="5">
        <v>93000.73</v>
      </c>
      <c r="E15" s="5">
        <v>116153</v>
      </c>
      <c r="F15" s="5">
        <v>120260</v>
      </c>
      <c r="G15" s="5">
        <v>152598</v>
      </c>
      <c r="H15" s="5">
        <v>105500</v>
      </c>
      <c r="I15" s="5">
        <v>105500</v>
      </c>
    </row>
    <row r="16" spans="1:9" ht="15">
      <c r="A16" s="22"/>
      <c r="B16" s="22" t="s">
        <v>17</v>
      </c>
      <c r="C16" s="23">
        <f>SUM(C5,C9,C14)</f>
        <v>515856.8</v>
      </c>
      <c r="D16" s="23">
        <f aca="true" t="shared" si="3" ref="D16:I16">SUM(D5,D9,D14)</f>
        <v>569664.22</v>
      </c>
      <c r="E16" s="23">
        <f>SUM(E5,E9,E14)</f>
        <v>592818</v>
      </c>
      <c r="F16" s="23">
        <f t="shared" si="3"/>
        <v>612361</v>
      </c>
      <c r="G16" s="23">
        <f t="shared" si="3"/>
        <v>683313</v>
      </c>
      <c r="H16" s="23">
        <f t="shared" si="3"/>
        <v>647678</v>
      </c>
      <c r="I16" s="23">
        <f t="shared" si="3"/>
        <v>659178</v>
      </c>
    </row>
    <row r="17" spans="1:9" ht="15">
      <c r="A17" s="2"/>
      <c r="B17" s="2"/>
      <c r="C17" s="5"/>
      <c r="D17" s="5"/>
      <c r="E17" s="5"/>
      <c r="F17" s="5"/>
      <c r="G17" s="5"/>
      <c r="H17" s="5"/>
      <c r="I17" s="5"/>
    </row>
    <row r="18" spans="1:9" ht="15">
      <c r="A18" s="3">
        <v>230</v>
      </c>
      <c r="B18" s="3" t="s">
        <v>16</v>
      </c>
      <c r="C18" s="5">
        <v>1650</v>
      </c>
      <c r="D18" s="5">
        <v>0</v>
      </c>
      <c r="E18" s="5">
        <v>0</v>
      </c>
      <c r="F18" s="5">
        <v>0</v>
      </c>
      <c r="G18" s="5">
        <v>170000</v>
      </c>
      <c r="H18" s="5">
        <v>0</v>
      </c>
      <c r="I18" s="5">
        <v>0</v>
      </c>
    </row>
    <row r="19" spans="1:9" ht="15">
      <c r="A19" s="104">
        <v>320</v>
      </c>
      <c r="B19" s="74" t="s">
        <v>103</v>
      </c>
      <c r="C19" s="105">
        <v>0</v>
      </c>
      <c r="D19" s="105">
        <v>128140.56</v>
      </c>
      <c r="E19" s="69">
        <v>678813</v>
      </c>
      <c r="F19" s="105">
        <v>2030</v>
      </c>
      <c r="G19" s="69">
        <v>0</v>
      </c>
      <c r="H19" s="69">
        <v>0</v>
      </c>
      <c r="I19" s="105">
        <v>0</v>
      </c>
    </row>
    <row r="20" spans="1:9" ht="15">
      <c r="A20" s="24"/>
      <c r="B20" s="22" t="s">
        <v>18</v>
      </c>
      <c r="C20" s="23">
        <f>SUM(C18:C19)</f>
        <v>1650</v>
      </c>
      <c r="D20" s="23">
        <f aca="true" t="shared" si="4" ref="D20:I20">SUM(D18:D19)</f>
        <v>128140.56</v>
      </c>
      <c r="E20" s="23">
        <f>SUM(E18:E19)</f>
        <v>678813</v>
      </c>
      <c r="F20" s="23">
        <f t="shared" si="4"/>
        <v>2030</v>
      </c>
      <c r="G20" s="23">
        <f t="shared" si="4"/>
        <v>170000</v>
      </c>
      <c r="H20" s="23">
        <f t="shared" si="4"/>
        <v>0</v>
      </c>
      <c r="I20" s="23">
        <f t="shared" si="4"/>
        <v>0</v>
      </c>
    </row>
    <row r="21" spans="1:9" ht="15">
      <c r="A21" s="2"/>
      <c r="B21" s="2"/>
      <c r="C21" s="5"/>
      <c r="D21" s="5"/>
      <c r="E21" s="5"/>
      <c r="F21" s="5"/>
      <c r="G21" s="5"/>
      <c r="H21" s="5"/>
      <c r="I21" s="5"/>
    </row>
    <row r="22" spans="1:9" ht="15">
      <c r="A22" s="18">
        <v>400</v>
      </c>
      <c r="B22" s="18" t="s">
        <v>19</v>
      </c>
      <c r="C22" s="19">
        <f aca="true" t="shared" si="5" ref="C22:I22">SUM(C23:C23)</f>
        <v>0</v>
      </c>
      <c r="D22" s="19">
        <f t="shared" si="5"/>
        <v>2935.58</v>
      </c>
      <c r="E22" s="19">
        <f t="shared" si="5"/>
        <v>3000</v>
      </c>
      <c r="F22" s="19">
        <f t="shared" si="5"/>
        <v>2800</v>
      </c>
      <c r="G22" s="19">
        <f t="shared" si="5"/>
        <v>3000</v>
      </c>
      <c r="H22" s="19">
        <f t="shared" si="5"/>
        <v>3000</v>
      </c>
      <c r="I22" s="19">
        <f t="shared" si="5"/>
        <v>3000</v>
      </c>
    </row>
    <row r="23" spans="1:9" ht="15">
      <c r="A23" s="3">
        <v>410</v>
      </c>
      <c r="B23" s="3" t="s">
        <v>20</v>
      </c>
      <c r="C23" s="5">
        <v>0</v>
      </c>
      <c r="D23" s="5">
        <v>2935.58</v>
      </c>
      <c r="E23" s="5">
        <v>3000</v>
      </c>
      <c r="F23" s="5">
        <v>2800</v>
      </c>
      <c r="G23" s="5">
        <v>3000</v>
      </c>
      <c r="H23" s="5">
        <v>3000</v>
      </c>
      <c r="I23" s="5">
        <v>3000</v>
      </c>
    </row>
    <row r="24" spans="1:9" ht="15">
      <c r="A24" s="18">
        <v>500</v>
      </c>
      <c r="B24" s="18" t="s">
        <v>22</v>
      </c>
      <c r="C24" s="19">
        <f aca="true" t="shared" si="6" ref="C24:I24">SUM(C25)</f>
        <v>6129.4</v>
      </c>
      <c r="D24" s="19">
        <f t="shared" si="6"/>
        <v>12120.24</v>
      </c>
      <c r="E24" s="19">
        <f t="shared" si="6"/>
        <v>16600</v>
      </c>
      <c r="F24" s="19">
        <f t="shared" si="6"/>
        <v>16600</v>
      </c>
      <c r="G24" s="19">
        <f t="shared" si="6"/>
        <v>16600</v>
      </c>
      <c r="H24" s="19">
        <f t="shared" si="6"/>
        <v>16600</v>
      </c>
      <c r="I24" s="19">
        <f t="shared" si="6"/>
        <v>16600</v>
      </c>
    </row>
    <row r="25" spans="1:9" ht="15">
      <c r="A25" s="3">
        <v>510</v>
      </c>
      <c r="B25" s="3" t="s">
        <v>21</v>
      </c>
      <c r="C25" s="5">
        <v>6129.4</v>
      </c>
      <c r="D25" s="5">
        <v>12120.24</v>
      </c>
      <c r="E25" s="5">
        <v>16600</v>
      </c>
      <c r="F25" s="5">
        <v>16600</v>
      </c>
      <c r="G25" s="5">
        <v>16600</v>
      </c>
      <c r="H25" s="5">
        <v>16600</v>
      </c>
      <c r="I25" s="5">
        <v>16600</v>
      </c>
    </row>
    <row r="26" spans="1:9" ht="15">
      <c r="A26" s="3"/>
      <c r="B26" s="3"/>
      <c r="C26" s="5"/>
      <c r="D26" s="5"/>
      <c r="E26" s="5"/>
      <c r="F26" s="5"/>
      <c r="G26" s="5"/>
      <c r="H26" s="5"/>
      <c r="I26" s="5"/>
    </row>
    <row r="27" spans="1:9" ht="15">
      <c r="A27" s="24"/>
      <c r="B27" s="22" t="s">
        <v>23</v>
      </c>
      <c r="C27" s="23">
        <f aca="true" t="shared" si="7" ref="C27:I27">SUM(C22,C24)</f>
        <v>6129.4</v>
      </c>
      <c r="D27" s="23">
        <f t="shared" si="7"/>
        <v>15055.82</v>
      </c>
      <c r="E27" s="23">
        <f t="shared" si="7"/>
        <v>19600</v>
      </c>
      <c r="F27" s="23">
        <f t="shared" si="7"/>
        <v>19400</v>
      </c>
      <c r="G27" s="23">
        <f t="shared" si="7"/>
        <v>19600</v>
      </c>
      <c r="H27" s="23">
        <f t="shared" si="7"/>
        <v>19600</v>
      </c>
      <c r="I27" s="23">
        <f t="shared" si="7"/>
        <v>19600</v>
      </c>
    </row>
    <row r="28" spans="1:9" ht="15">
      <c r="A28" s="74"/>
      <c r="B28" s="75"/>
      <c r="C28" s="76"/>
      <c r="D28" s="76"/>
      <c r="E28" s="76"/>
      <c r="F28" s="76"/>
      <c r="G28" s="76"/>
      <c r="H28" s="76"/>
      <c r="I28" s="76"/>
    </row>
    <row r="29" spans="1:9" ht="15">
      <c r="A29" s="28"/>
      <c r="B29" s="29" t="s">
        <v>89</v>
      </c>
      <c r="C29" s="30">
        <f aca="true" t="shared" si="8" ref="C29:I29">SUM(C16,C20,C27)</f>
        <v>523636.2</v>
      </c>
      <c r="D29" s="30">
        <f t="shared" si="8"/>
        <v>712860.6</v>
      </c>
      <c r="E29" s="30">
        <f t="shared" si="8"/>
        <v>1291231</v>
      </c>
      <c r="F29" s="30">
        <f t="shared" si="8"/>
        <v>633791</v>
      </c>
      <c r="G29" s="30">
        <f t="shared" si="8"/>
        <v>872913</v>
      </c>
      <c r="H29" s="30">
        <f t="shared" si="8"/>
        <v>667278</v>
      </c>
      <c r="I29" s="30">
        <f t="shared" si="8"/>
        <v>678778</v>
      </c>
    </row>
    <row r="30" spans="1:9" ht="15">
      <c r="A30" s="2"/>
      <c r="B30" s="2"/>
      <c r="C30" s="5"/>
      <c r="D30" s="5"/>
      <c r="E30" s="5"/>
      <c r="F30" s="5"/>
      <c r="G30" s="5"/>
      <c r="H30" s="5"/>
      <c r="I30" s="5"/>
    </row>
    <row r="31" spans="1:9" ht="15">
      <c r="A31" s="24"/>
      <c r="B31" s="25" t="s">
        <v>25</v>
      </c>
      <c r="C31" s="23">
        <f>SUM(C32)</f>
        <v>6629.1</v>
      </c>
      <c r="D31" s="23">
        <f>SUM(D32)</f>
        <v>8096.5</v>
      </c>
      <c r="E31" s="23">
        <v>6500</v>
      </c>
      <c r="F31" s="23">
        <f>SUM(F32)</f>
        <v>8000</v>
      </c>
      <c r="G31" s="23">
        <v>8000</v>
      </c>
      <c r="H31" s="23">
        <v>8000</v>
      </c>
      <c r="I31" s="23">
        <v>8000</v>
      </c>
    </row>
    <row r="32" spans="1:9" ht="15">
      <c r="A32" s="27"/>
      <c r="B32" s="18" t="s">
        <v>24</v>
      </c>
      <c r="C32" s="19">
        <v>6629.1</v>
      </c>
      <c r="D32" s="19">
        <v>8096.5</v>
      </c>
      <c r="E32" s="19">
        <v>6500</v>
      </c>
      <c r="F32" s="19">
        <v>8000</v>
      </c>
      <c r="G32" s="19">
        <v>8000</v>
      </c>
      <c r="H32" s="19">
        <v>8000</v>
      </c>
      <c r="I32" s="19">
        <v>8000</v>
      </c>
    </row>
    <row r="33" spans="1:9" ht="15">
      <c r="A33" s="2"/>
      <c r="B33" s="2"/>
      <c r="C33" s="7"/>
      <c r="D33" s="7"/>
      <c r="E33" s="7"/>
      <c r="F33" s="7"/>
      <c r="G33" s="7"/>
      <c r="H33" s="7"/>
      <c r="I33" s="7"/>
    </row>
    <row r="34" spans="1:9" ht="15">
      <c r="A34" s="28"/>
      <c r="B34" s="29" t="s">
        <v>88</v>
      </c>
      <c r="C34" s="30">
        <f aca="true" t="shared" si="9" ref="C34:I34">SUM(C16,C20,C27,C31)</f>
        <v>530265.3</v>
      </c>
      <c r="D34" s="30">
        <f t="shared" si="9"/>
        <v>720957.1</v>
      </c>
      <c r="E34" s="30">
        <f t="shared" si="9"/>
        <v>1297731</v>
      </c>
      <c r="F34" s="30">
        <f t="shared" si="9"/>
        <v>641791</v>
      </c>
      <c r="G34" s="30">
        <f t="shared" si="9"/>
        <v>880913</v>
      </c>
      <c r="H34" s="30">
        <f t="shared" si="9"/>
        <v>675278</v>
      </c>
      <c r="I34" s="30">
        <f t="shared" si="9"/>
        <v>686778</v>
      </c>
    </row>
    <row r="35" spans="1:9" ht="15">
      <c r="A35" s="2"/>
      <c r="B35" s="2"/>
      <c r="C35" s="5"/>
      <c r="D35" s="5"/>
      <c r="E35" s="5"/>
      <c r="F35" s="5"/>
      <c r="G35" s="5"/>
      <c r="H35" s="5"/>
      <c r="I35" s="5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ht="15">
      <c r="B37" t="s">
        <v>110</v>
      </c>
    </row>
    <row r="38" ht="15">
      <c r="B38" t="s">
        <v>111</v>
      </c>
    </row>
    <row r="39" ht="15">
      <c r="B39" t="s">
        <v>133</v>
      </c>
    </row>
    <row r="40" ht="15">
      <c r="B40" t="s">
        <v>134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Hrnčárová</dc:creator>
  <cp:keywords/>
  <dc:description/>
  <cp:lastModifiedBy>LG tech, s.r.o.</cp:lastModifiedBy>
  <cp:lastPrinted>2016-11-23T07:36:43Z</cp:lastPrinted>
  <dcterms:created xsi:type="dcterms:W3CDTF">2014-11-27T08:26:35Z</dcterms:created>
  <dcterms:modified xsi:type="dcterms:W3CDTF">2016-12-24T07:01:31Z</dcterms:modified>
  <cp:category/>
  <cp:version/>
  <cp:contentType/>
  <cp:contentStatus/>
</cp:coreProperties>
</file>