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<sst xmlns="http://schemas.openxmlformats.org/spreadsheetml/2006/main" count="204" uniqueCount="124">
  <si>
    <t>FK</t>
  </si>
  <si>
    <t>EK</t>
  </si>
  <si>
    <t>Druh príjmu</t>
  </si>
  <si>
    <t>Rok 2013 v Eur skutočnosť</t>
  </si>
  <si>
    <t>Rok 2016 v Eur návrh</t>
  </si>
  <si>
    <t>Rok 2017 v Eur návrh</t>
  </si>
  <si>
    <t>Druh výdavku</t>
  </si>
  <si>
    <t>Daňové príjmy</t>
  </si>
  <si>
    <t>Dane z príjmov</t>
  </si>
  <si>
    <t>Dane z majetku</t>
  </si>
  <si>
    <t>Dane za tovary a služby</t>
  </si>
  <si>
    <t>Nedaňové príjmy</t>
  </si>
  <si>
    <t>Administratívne poplatky a iné poplatky</t>
  </si>
  <si>
    <t>Príjmy z podnikania a vlastníctva  majetku</t>
  </si>
  <si>
    <t>Úroky z tuzem. úverov, pôžičiek a vkladov</t>
  </si>
  <si>
    <t>Iné nedaňové príjmy</t>
  </si>
  <si>
    <t>Granty a transfery</t>
  </si>
  <si>
    <t>Tuzemské bežné granty a transfery</t>
  </si>
  <si>
    <t>Kapitálové príjmy</t>
  </si>
  <si>
    <t>BEŽNÉ PRÍJMY SPOLU</t>
  </si>
  <si>
    <t>KAPITÁLOVÉ  PRÍJMY SPOLU</t>
  </si>
  <si>
    <t>Príjmové operácie</t>
  </si>
  <si>
    <t>Od fyzickej osoby</t>
  </si>
  <si>
    <t>Z ostatných finančných operácií</t>
  </si>
  <si>
    <t>Tuzemské úvery, pôžičky a návratné fin. výpomoci</t>
  </si>
  <si>
    <t>Prijaté úvery, pôžičky a návratné fin. výpomoci</t>
  </si>
  <si>
    <t>PRÍJMOVÉ FINANČNÉ OPERÁCIE SPOLU</t>
  </si>
  <si>
    <t xml:space="preserve">Vlastné príjmy RO - Materská škola </t>
  </si>
  <si>
    <t>NEROZPOČTOVANÉ PRÍJMY</t>
  </si>
  <si>
    <t>Výkonné a zákonodarné orgány</t>
  </si>
  <si>
    <t>01.1.1</t>
  </si>
  <si>
    <t>01</t>
  </si>
  <si>
    <t>VŠEOBECNÉ VEREJNÉ SLUŽBY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</si>
  <si>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</si>
  <si>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</si>
  <si>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</si>
  <si>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</si>
  <si>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</si>
  <si>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</si>
  <si>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</si>
  <si>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</si>
  <si>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</si>
  <si>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</si>
  <si>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</si>
  <si>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</si>
  <si>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</si>
  <si>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</si>
  <si>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</si>
  <si>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</si>
  <si>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</si>
  <si>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</si>
  <si>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</si>
  <si>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05.1.0</t>
  </si>
  <si>
    <t>Nakladanie s odpadmi</t>
  </si>
  <si>
    <t>05</t>
  </si>
  <si>
    <t>OCHRANA ŽIVOTNÉHO PROSTREDIA</t>
  </si>
  <si>
    <t>05.4.0</t>
  </si>
  <si>
    <t>Ochrana prírody a krajiny</t>
  </si>
  <si>
    <t>06</t>
  </si>
  <si>
    <t>ROZVOJ OBCÍ</t>
  </si>
  <si>
    <t>06.2.0</t>
  </si>
  <si>
    <t>Rozvoj obcí</t>
  </si>
  <si>
    <t>06.4.0</t>
  </si>
  <si>
    <t>Verejné osvetlenie</t>
  </si>
  <si>
    <t>06.6.0</t>
  </si>
  <si>
    <t>Bývanie a občianska vybavenosť inde neklasifikované</t>
  </si>
  <si>
    <t xml:space="preserve">B  E Ž N É     V Ý D A V K Y </t>
  </si>
  <si>
    <t>07</t>
  </si>
  <si>
    <t xml:space="preserve">ZDRAVOTNÍCTVO </t>
  </si>
  <si>
    <t>07.6.0</t>
  </si>
  <si>
    <t>Zdravotníctvo inde neklasifikované</t>
  </si>
  <si>
    <t>08</t>
  </si>
  <si>
    <t>REKREÁCIA, KULTÚRA A NÁBOŽENSTVO</t>
  </si>
  <si>
    <t>08.1.0</t>
  </si>
  <si>
    <t>Rekreačné a športové služby</t>
  </si>
  <si>
    <t>Kultúrne služby</t>
  </si>
  <si>
    <t>08.2.0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</si>
  <si>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</si>
  <si>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</si>
  <si>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</si>
  <si>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</si>
  <si>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</si>
  <si>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</si>
  <si>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09.1.2.1</t>
  </si>
  <si>
    <t>Primárne vzdelávanie s bežnou starostlivosťou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</si>
  <si>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</si>
  <si>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</si>
  <si>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</si>
  <si>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</si>
  <si>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</si>
  <si>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640</t>
  </si>
  <si>
    <t>P R Í J M Y    O B E C  +  R O    S P O L U</t>
  </si>
  <si>
    <t>P R Í J M Y    O B E C      S P O L U</t>
  </si>
  <si>
    <t xml:space="preserve">K A P I T Á L O V É     V Ý D A V K Y </t>
  </si>
  <si>
    <t>710</t>
  </si>
  <si>
    <t>Obstarávanie kapitálových aktív</t>
  </si>
  <si>
    <t>08.4.0</t>
  </si>
  <si>
    <t>Splácanie istín</t>
  </si>
  <si>
    <t>NEROZPOČTOVANÉ VÝDAVKY</t>
  </si>
  <si>
    <t>V Ý D A V K Y    O B E C      S P O L U</t>
  </si>
  <si>
    <t xml:space="preserve">Bežné výdavky RO - Materská škola </t>
  </si>
  <si>
    <t>V Ý D A V K Y    O B E C  +  R O    S P O L U</t>
  </si>
  <si>
    <t>600</t>
  </si>
  <si>
    <t xml:space="preserve">    F I N A N Č N É    O P E R Á C I E </t>
  </si>
  <si>
    <t>09.5.0</t>
  </si>
  <si>
    <t>Schválený rozpočet obce na r. 2016 - 2018</t>
  </si>
  <si>
    <t>Rok 2014 v Eur skutočnosť</t>
  </si>
  <si>
    <t>Rok 2015 v Eur schválený rozpočet</t>
  </si>
  <si>
    <t>Rok 2015 v Eur očakávaná skutočnosť</t>
  </si>
  <si>
    <t>Rok 2018 v Eur návrh</t>
  </si>
  <si>
    <t>Schválený rozpočet obce na r. 2016-2018</t>
  </si>
  <si>
    <t>Návrh rozpočtu na roky 2016-2018 a úprava rozpočtu r. 2015 vyvesené  dňa :  26. 11. 2015</t>
  </si>
  <si>
    <t>Tuzemské kapitálové granty a transfery</t>
  </si>
  <si>
    <t>09.1.1.1</t>
  </si>
  <si>
    <t>VEREJNÉ OSVETLENIE</t>
  </si>
  <si>
    <t>Predprimárne vzdelávanie s bežnou starostlivosťou</t>
  </si>
  <si>
    <t>Jednotlivcovi</t>
  </si>
  <si>
    <t>06.3.0</t>
  </si>
  <si>
    <t>Zásobovanie vodou</t>
  </si>
  <si>
    <t>Návrh rozpočtu na roky 2016-2018 a úprava rozpočtu r. 2015  zvesené  dňa :  10. 12. 2015</t>
  </si>
  <si>
    <t xml:space="preserve">Návrh rozpočtu na roky 2016-2018 schválený dňa 11. 12. 2015  uznesením č.  171/2015 </t>
  </si>
  <si>
    <t>Úprava rozpočtu podľa očakávanej skutočnosti r. 2015 schválená dňa 11. 12. 2015 uznesením č.  170/2015</t>
  </si>
  <si>
    <t>Úprava rozpočtu podľa očakávanej skutočnosti r. 2015 schválená dňa 11. 12. 2015 uznesením č. 170/2015</t>
  </si>
  <si>
    <t>630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</si>
</sst>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EB35"/>
        <bgColor indexed="64"/>
      </patternFill>
    </fill>
    <fill>
      <patternFill patternType="solid">
        <fgColor rgb="FFBEFB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/>
    </xf>
    <xf numFmtId="2" fontId="28" fillId="13" borderId="10" xfId="0" applyNumberFormat="1" applyFont="1" applyFill="1" applyBorder="1" applyAlignment="1">
      <alignment/>
    </xf>
    <xf numFmtId="0" fontId="28" fillId="12" borderId="10" xfId="0" applyFont="1" applyFill="1" applyBorder="1" applyAlignment="1">
      <alignment/>
    </xf>
    <xf numFmtId="2" fontId="28" fillId="12" borderId="10" xfId="0" applyNumberFormat="1" applyFont="1" applyFill="1" applyBorder="1" applyAlignment="1">
      <alignment/>
    </xf>
    <xf numFmtId="0" fontId="28" fillId="11" borderId="10" xfId="0" applyFont="1" applyFill="1" applyBorder="1" applyAlignment="1">
      <alignment/>
    </xf>
    <xf numFmtId="2" fontId="28" fillId="11" borderId="10" xfId="0" applyNumberFormat="1" applyFont="1" applyFill="1" applyBorder="1" applyAlignment="1">
      <alignment/>
    </xf>
    <xf numFmtId="0" fontId="28" fillId="9" borderId="10" xfId="0" applyFont="1" applyFill="1" applyBorder="1" applyAlignment="1">
      <alignment/>
    </xf>
    <xf numFmtId="2" fontId="28" fillId="9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2" fontId="28" fillId="34" borderId="10" xfId="0" applyNumberFormat="1" applyFont="1" applyFill="1" applyBorder="1" applyAlignment="1">
      <alignment/>
    </xf>
    <xf numFmtId="0" fontId="28" fillId="8" borderId="10" xfId="0" applyFont="1" applyFill="1" applyBorder="1" applyAlignment="1">
      <alignment/>
    </xf>
    <xf numFmtId="2" fontId="28" fillId="8" borderId="10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2" fontId="28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8" fillId="35" borderId="11" xfId="0" applyFont="1" applyFill="1" applyBorder="1" applyAlignment="1">
      <alignment/>
    </xf>
    <xf numFmtId="2" fontId="28" fillId="1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8" fillId="18" borderId="10" xfId="0" applyFont="1" applyFill="1" applyBorder="1" applyAlignment="1">
      <alignment/>
    </xf>
    <xf numFmtId="2" fontId="28" fillId="18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8" fillId="7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 wrapText="1"/>
    </xf>
    <xf numFmtId="49" fontId="28" fillId="17" borderId="10" xfId="0" applyNumberFormat="1" applyFont="1" applyFill="1" applyBorder="1" applyAlignment="1">
      <alignment horizontal="center"/>
    </xf>
    <xf numFmtId="0" fontId="28" fillId="17" borderId="10" xfId="0" applyFont="1" applyFill="1" applyBorder="1" applyAlignment="1">
      <alignment horizontal="center"/>
    </xf>
    <xf numFmtId="2" fontId="28" fillId="17" borderId="10" xfId="0" applyNumberFormat="1" applyFont="1" applyFill="1" applyBorder="1" applyAlignment="1">
      <alignment/>
    </xf>
    <xf numFmtId="49" fontId="28" fillId="18" borderId="10" xfId="0" applyNumberFormat="1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49" fontId="28" fillId="14" borderId="10" xfId="0" applyNumberFormat="1" applyFont="1" applyFill="1" applyBorder="1" applyAlignment="1">
      <alignment horizontal="center"/>
    </xf>
    <xf numFmtId="49" fontId="28" fillId="15" borderId="10" xfId="0" applyNumberFormat="1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/>
    </xf>
    <xf numFmtId="49" fontId="28" fillId="9" borderId="10" xfId="0" applyNumberFormat="1" applyFont="1" applyFill="1" applyBorder="1" applyAlignment="1">
      <alignment/>
    </xf>
    <xf numFmtId="49" fontId="28" fillId="13" borderId="10" xfId="0" applyNumberFormat="1" applyFont="1" applyFill="1" applyBorder="1" applyAlignment="1">
      <alignment/>
    </xf>
    <xf numFmtId="49" fontId="28" fillId="11" borderId="10" xfId="0" applyNumberFormat="1" applyFont="1" applyFill="1" applyBorder="1" applyAlignment="1">
      <alignment/>
    </xf>
    <xf numFmtId="49" fontId="28" fillId="8" borderId="10" xfId="0" applyNumberFormat="1" applyFont="1" applyFill="1" applyBorder="1" applyAlignment="1">
      <alignment/>
    </xf>
    <xf numFmtId="49" fontId="28" fillId="12" borderId="10" xfId="0" applyNumberFormat="1" applyFont="1" applyFill="1" applyBorder="1" applyAlignment="1">
      <alignment/>
    </xf>
    <xf numFmtId="49" fontId="28" fillId="36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/>
    </xf>
    <xf numFmtId="49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2" fontId="28" fillId="38" borderId="10" xfId="0" applyNumberFormat="1" applyFont="1" applyFill="1" applyBorder="1" applyAlignment="1">
      <alignment/>
    </xf>
    <xf numFmtId="49" fontId="28" fillId="39" borderId="10" xfId="0" applyNumberFormat="1" applyFont="1" applyFill="1" applyBorder="1" applyAlignment="1">
      <alignment/>
    </xf>
    <xf numFmtId="0" fontId="28" fillId="39" borderId="10" xfId="0" applyFont="1" applyFill="1" applyBorder="1" applyAlignment="1">
      <alignment/>
    </xf>
    <xf numFmtId="2" fontId="28" fillId="39" borderId="10" xfId="0" applyNumberFormat="1" applyFont="1" applyFill="1" applyBorder="1" applyAlignment="1">
      <alignment/>
    </xf>
    <xf numFmtId="49" fontId="28" fillId="19" borderId="10" xfId="0" applyNumberFormat="1" applyFont="1" applyFill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2" fontId="28" fillId="19" borderId="10" xfId="0" applyNumberFormat="1" applyFont="1" applyFill="1" applyBorder="1" applyAlignment="1">
      <alignment/>
    </xf>
    <xf numFmtId="49" fontId="28" fillId="37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49" fontId="28" fillId="40" borderId="10" xfId="0" applyNumberFormat="1" applyFont="1" applyFill="1" applyBorder="1" applyAlignment="1">
      <alignment/>
    </xf>
    <xf numFmtId="0" fontId="28" fillId="40" borderId="10" xfId="0" applyFont="1" applyFill="1" applyBorder="1" applyAlignment="1">
      <alignment/>
    </xf>
    <xf numFmtId="2" fontId="28" fillId="40" borderId="10" xfId="0" applyNumberFormat="1" applyFont="1" applyFill="1" applyBorder="1" applyAlignment="1">
      <alignment/>
    </xf>
    <xf numFmtId="49" fontId="28" fillId="41" borderId="10" xfId="0" applyNumberFormat="1" applyFont="1" applyFill="1" applyBorder="1" applyAlignment="1">
      <alignment/>
    </xf>
    <xf numFmtId="0" fontId="28" fillId="41" borderId="10" xfId="0" applyFont="1" applyFill="1" applyBorder="1" applyAlignment="1">
      <alignment/>
    </xf>
    <xf numFmtId="2" fontId="28" fillId="41" borderId="10" xfId="0" applyNumberFormat="1" applyFont="1" applyFill="1" applyBorder="1" applyAlignment="1">
      <alignment/>
    </xf>
    <xf numFmtId="2" fontId="0" fillId="42" borderId="10" xfId="0" applyNumberFormat="1" applyFill="1" applyBorder="1" applyAlignment="1">
      <alignment/>
    </xf>
    <xf numFmtId="49" fontId="28" fillId="43" borderId="10" xfId="0" applyNumberFormat="1" applyFont="1" applyFill="1" applyBorder="1" applyAlignment="1">
      <alignment horizontal="center"/>
    </xf>
    <xf numFmtId="2" fontId="28" fillId="43" borderId="10" xfId="0" applyNumberFormat="1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49" fontId="28" fillId="44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28" fillId="42" borderId="10" xfId="0" applyFont="1" applyFill="1" applyBorder="1" applyAlignment="1">
      <alignment/>
    </xf>
    <xf numFmtId="2" fontId="28" fillId="42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 horizontal="right" vertical="center" wrapText="1"/>
    </xf>
    <xf numFmtId="2" fontId="28" fillId="44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49" fontId="0" fillId="40" borderId="10" xfId="0" applyNumberFormat="1" applyFill="1" applyBorder="1" applyAlignment="1">
      <alignment/>
    </xf>
    <xf numFmtId="49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2" fontId="0" fillId="8" borderId="0" xfId="0" applyNumberFormat="1" applyFill="1" applyAlignment="1">
      <alignment/>
    </xf>
    <xf numFmtId="49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49" fontId="28" fillId="14" borderId="10" xfId="0" applyNumberFormat="1" applyFont="1" applyFill="1" applyBorder="1" applyAlignment="1">
      <alignment horizontal="right"/>
    </xf>
    <xf numFmtId="49" fontId="0" fillId="8" borderId="10" xfId="0" applyNumberFormat="1" applyFill="1" applyBorder="1" applyAlignment="1">
      <alignment horizontal="right"/>
    </xf>
    <xf numFmtId="49" fontId="0" fillId="41" borderId="10" xfId="0" applyNumberFormat="1" applyFill="1" applyBorder="1" applyAlignment="1">
      <alignment horizontal="right"/>
    </xf>
    <xf numFmtId="49" fontId="28" fillId="36" borderId="10" xfId="0" applyNumberFormat="1" applyFont="1" applyFill="1" applyBorder="1" applyAlignment="1">
      <alignment horizontal="right"/>
    </xf>
    <xf numFmtId="0" fontId="37" fillId="42" borderId="10" xfId="0" applyFon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2" fontId="0" fillId="19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49" fontId="28" fillId="19" borderId="11" xfId="0" applyNumberFormat="1" applyFont="1" applyFill="1" applyBorder="1" applyAlignment="1">
      <alignment horizontal="center"/>
    </xf>
    <xf numFmtId="2" fontId="37" fillId="0" borderId="10" xfId="0" applyNumberFormat="1" applyFont="1" applyBorder="1" applyAlignment="1">
      <alignment/>
    </xf>
    <xf numFmtId="49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2" fontId="0" fillId="17" borderId="10" xfId="0" applyNumberFormat="1" applyFill="1" applyBorder="1" applyAlignment="1">
      <alignment/>
    </xf>
    <xf numFmtId="49" fontId="28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 applyAlignment="1">
      <alignment/>
    </xf>
    <xf numFmtId="2" fontId="0" fillId="12" borderId="0" xfId="0" applyNumberFormat="1" applyFill="1" applyAlignment="1">
      <alignment/>
    </xf>
    <xf numFmtId="49" fontId="28" fillId="18" borderId="10" xfId="0" applyNumberFormat="1" applyFont="1" applyFill="1" applyBorder="1" applyAlignment="1">
      <alignment horizontal="right"/>
    </xf>
    <xf numFmtId="2" fontId="0" fillId="18" borderId="10" xfId="0" applyNumberFormat="1" applyFill="1" applyBorder="1" applyAlignment="1">
      <alignment/>
    </xf>
    <xf numFmtId="49" fontId="28" fillId="19" borderId="10" xfId="0" applyNumberFormat="1" applyFont="1" applyFill="1" applyBorder="1" applyAlignment="1">
      <alignment horizontal="right"/>
    </xf>
    <xf numFmtId="49" fontId="28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42" borderId="10" xfId="0" applyNumberFormat="1" applyFill="1" applyBorder="1" applyAlignment="1">
      <alignment/>
    </xf>
    <xf numFmtId="49" fontId="0" fillId="42" borderId="10" xfId="0" applyNumberForma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E72" sqref="E72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7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31" t="s">
        <v>110</v>
      </c>
    </row>
    <row r="3" spans="1:10" ht="45">
      <c r="A3" s="32" t="s">
        <v>0</v>
      </c>
      <c r="B3" s="32" t="s">
        <v>1</v>
      </c>
      <c r="C3" s="32" t="s">
        <v>6</v>
      </c>
      <c r="D3" s="33" t="s">
        <v>3</v>
      </c>
      <c r="E3" s="33" t="s">
        <v>106</v>
      </c>
      <c r="F3" s="33" t="s">
        <v>107</v>
      </c>
      <c r="G3" s="33" t="s">
        <v>108</v>
      </c>
      <c r="H3" s="33" t="s">
        <v>4</v>
      </c>
      <c r="I3" s="33" t="s">
        <v>5</v>
      </c>
      <c r="J3" s="33" t="s">
        <v>109</v>
      </c>
    </row>
    <row r="4" spans="1:10" ht="15.75">
      <c r="A4" s="1"/>
      <c r="B4" s="1"/>
      <c r="C4" s="81" t="s">
        <v>66</v>
      </c>
      <c r="D4" s="80">
        <f aca="true" t="shared" si="0" ref="D4:J4">SUM(D5,D19,D22,D25,D30,D42,D45,D57,D70)</f>
        <v>380974.14999999997</v>
      </c>
      <c r="E4" s="80">
        <f t="shared" si="0"/>
        <v>354881.55</v>
      </c>
      <c r="F4" s="80">
        <f t="shared" si="0"/>
        <v>371415</v>
      </c>
      <c r="G4" s="80">
        <f t="shared" si="0"/>
        <v>404289</v>
      </c>
      <c r="H4" s="80">
        <f t="shared" si="0"/>
        <v>383662</v>
      </c>
      <c r="I4" s="80">
        <f t="shared" si="0"/>
        <v>398478</v>
      </c>
      <c r="J4" s="80">
        <f t="shared" si="0"/>
        <v>403412</v>
      </c>
    </row>
    <row r="5" spans="1:10" ht="15">
      <c r="A5" s="61" t="s">
        <v>31</v>
      </c>
      <c r="B5" s="62"/>
      <c r="C5" s="62" t="s">
        <v>32</v>
      </c>
      <c r="D5" s="77">
        <f>SUM(D6,D11,D13,D17)</f>
        <v>184411.8</v>
      </c>
      <c r="E5" s="77">
        <f aca="true" t="shared" si="1" ref="E5:J5">SUM(E6,E11,E13,E17)</f>
        <v>160824.52999999997</v>
      </c>
      <c r="F5" s="77">
        <f>SUM(F6,F11,F13,F17)</f>
        <v>174395</v>
      </c>
      <c r="G5" s="77">
        <f t="shared" si="1"/>
        <v>169315</v>
      </c>
      <c r="H5" s="77">
        <f t="shared" si="1"/>
        <v>168635</v>
      </c>
      <c r="I5" s="77">
        <f t="shared" si="1"/>
        <v>179339</v>
      </c>
      <c r="J5" s="77">
        <f t="shared" si="1"/>
        <v>180363</v>
      </c>
    </row>
    <row r="6" spans="1:10" ht="15">
      <c r="A6" s="63" t="s">
        <v>30</v>
      </c>
      <c r="B6" s="64"/>
      <c r="C6" s="64" t="s">
        <v>29</v>
      </c>
      <c r="D6" s="65">
        <f>SUM(D7:D10)</f>
        <v>165980.78</v>
      </c>
      <c r="E6" s="65">
        <f aca="true" t="shared" si="2" ref="E6:J6">SUM(E7:E10)</f>
        <v>142319.08</v>
      </c>
      <c r="F6" s="65">
        <f>SUM(F7:F10)</f>
        <v>158745</v>
      </c>
      <c r="G6" s="65">
        <f t="shared" si="2"/>
        <v>153563</v>
      </c>
      <c r="H6" s="65">
        <f t="shared" si="2"/>
        <v>154170</v>
      </c>
      <c r="I6" s="65">
        <f t="shared" si="2"/>
        <v>166000</v>
      </c>
      <c r="J6" s="65">
        <f t="shared" si="2"/>
        <v>168140</v>
      </c>
    </row>
    <row r="7" spans="1:10" ht="15">
      <c r="A7" s="6"/>
      <c r="B7" s="2">
        <v>610</v>
      </c>
      <c r="C7" s="2" t="s">
        <v>33</v>
      </c>
      <c r="D7" s="5">
        <v>45373.68</v>
      </c>
      <c r="E7" s="5">
        <v>47041.05</v>
      </c>
      <c r="F7" s="5">
        <v>47900</v>
      </c>
      <c r="G7" s="5">
        <v>49194</v>
      </c>
      <c r="H7" s="5">
        <v>51162</v>
      </c>
      <c r="I7" s="5">
        <v>51162</v>
      </c>
      <c r="J7" s="5">
        <v>51162</v>
      </c>
    </row>
    <row r="8" spans="1:10" ht="15">
      <c r="A8" s="6"/>
      <c r="B8" s="2">
        <v>620</v>
      </c>
      <c r="C8" s="2" t="s">
        <v>34</v>
      </c>
      <c r="D8" s="5">
        <v>18139.3</v>
      </c>
      <c r="E8" s="5">
        <v>18454.41</v>
      </c>
      <c r="F8" s="5">
        <v>18700</v>
      </c>
      <c r="G8" s="5">
        <v>19383</v>
      </c>
      <c r="H8" s="5">
        <v>20158</v>
      </c>
      <c r="I8" s="5">
        <v>20158</v>
      </c>
      <c r="J8" s="5">
        <v>20158</v>
      </c>
    </row>
    <row r="9" spans="1:10" ht="15">
      <c r="A9" s="6"/>
      <c r="B9" s="2">
        <v>630</v>
      </c>
      <c r="C9" s="2" t="s">
        <v>35</v>
      </c>
      <c r="D9" s="5">
        <v>99123.54</v>
      </c>
      <c r="E9" s="5">
        <v>73089.91</v>
      </c>
      <c r="F9" s="69">
        <v>89095</v>
      </c>
      <c r="G9" s="69">
        <v>81815</v>
      </c>
      <c r="H9" s="69">
        <v>79650</v>
      </c>
      <c r="I9" s="69">
        <v>91480</v>
      </c>
      <c r="J9" s="69">
        <v>93620</v>
      </c>
    </row>
    <row r="10" spans="1:10" ht="15">
      <c r="A10" s="6"/>
      <c r="B10" s="2">
        <v>640</v>
      </c>
      <c r="C10" s="2" t="s">
        <v>36</v>
      </c>
      <c r="D10" s="5">
        <v>3344.26</v>
      </c>
      <c r="E10" s="5">
        <v>3733.71</v>
      </c>
      <c r="F10" s="69">
        <v>3050</v>
      </c>
      <c r="G10" s="5">
        <v>3171</v>
      </c>
      <c r="H10" s="69">
        <v>3200</v>
      </c>
      <c r="I10" s="69">
        <v>3200</v>
      </c>
      <c r="J10" s="69">
        <v>3200</v>
      </c>
    </row>
    <row r="11" spans="1:10" ht="15">
      <c r="A11" s="63" t="s">
        <v>37</v>
      </c>
      <c r="B11" s="64"/>
      <c r="C11" s="64" t="s">
        <v>38</v>
      </c>
      <c r="D11" s="65">
        <f aca="true" t="shared" si="3" ref="D11:J11">SUM(D12)</f>
        <v>2065.5</v>
      </c>
      <c r="E11" s="65">
        <f t="shared" si="3"/>
        <v>2846.83</v>
      </c>
      <c r="F11" s="65">
        <f t="shared" si="3"/>
        <v>2500</v>
      </c>
      <c r="G11" s="65">
        <f t="shared" si="3"/>
        <v>2620</v>
      </c>
      <c r="H11" s="65">
        <f t="shared" si="3"/>
        <v>2500</v>
      </c>
      <c r="I11" s="65">
        <f t="shared" si="3"/>
        <v>2600</v>
      </c>
      <c r="J11" s="65">
        <f t="shared" si="3"/>
        <v>2700</v>
      </c>
    </row>
    <row r="12" spans="1:10" ht="15">
      <c r="A12" s="6"/>
      <c r="B12" s="2">
        <v>630</v>
      </c>
      <c r="C12" s="2" t="s">
        <v>35</v>
      </c>
      <c r="D12" s="5">
        <v>2065.5</v>
      </c>
      <c r="E12" s="5">
        <v>2846.83</v>
      </c>
      <c r="F12" s="5">
        <v>2500</v>
      </c>
      <c r="G12" s="5">
        <v>2620</v>
      </c>
      <c r="H12" s="5">
        <v>2500</v>
      </c>
      <c r="I12" s="5">
        <v>2600</v>
      </c>
      <c r="J12" s="5">
        <v>2700</v>
      </c>
    </row>
    <row r="13" spans="1:10" ht="15">
      <c r="A13" s="63" t="s">
        <v>39</v>
      </c>
      <c r="B13" s="64"/>
      <c r="C13" s="64" t="s">
        <v>40</v>
      </c>
      <c r="D13" s="65">
        <f>SUM(D14:D16)</f>
        <v>600</v>
      </c>
      <c r="E13" s="65">
        <f aca="true" t="shared" si="4" ref="E13:J13">SUM(E14:E16)</f>
        <v>2553.05</v>
      </c>
      <c r="F13" s="65">
        <f>SUM(F14:F16)</f>
        <v>650</v>
      </c>
      <c r="G13" s="65">
        <f t="shared" si="4"/>
        <v>641</v>
      </c>
      <c r="H13" s="65">
        <f t="shared" si="4"/>
        <v>660</v>
      </c>
      <c r="I13" s="65">
        <f t="shared" si="4"/>
        <v>675</v>
      </c>
      <c r="J13" s="65">
        <f t="shared" si="4"/>
        <v>690</v>
      </c>
    </row>
    <row r="14" spans="1:10" ht="15">
      <c r="A14" s="6"/>
      <c r="B14" s="2">
        <v>610</v>
      </c>
      <c r="C14" s="2" t="s">
        <v>33</v>
      </c>
      <c r="D14" s="5">
        <v>0</v>
      </c>
      <c r="E14" s="5">
        <v>100</v>
      </c>
      <c r="F14" s="5">
        <v>50</v>
      </c>
      <c r="G14" s="5">
        <v>50</v>
      </c>
      <c r="H14" s="5">
        <v>50</v>
      </c>
      <c r="I14" s="5">
        <v>50</v>
      </c>
      <c r="J14" s="5">
        <v>50</v>
      </c>
    </row>
    <row r="15" spans="1:10" ht="15">
      <c r="A15" s="6"/>
      <c r="B15" s="2">
        <v>620</v>
      </c>
      <c r="C15" s="2" t="s">
        <v>34</v>
      </c>
      <c r="D15" s="5">
        <v>41.17</v>
      </c>
      <c r="E15" s="5">
        <v>250.49</v>
      </c>
      <c r="F15" s="5">
        <v>50</v>
      </c>
      <c r="G15" s="5">
        <v>38</v>
      </c>
      <c r="H15" s="5">
        <v>40</v>
      </c>
      <c r="I15" s="5">
        <v>45</v>
      </c>
      <c r="J15" s="5">
        <v>50</v>
      </c>
    </row>
    <row r="16" spans="1:10" ht="15">
      <c r="A16" s="6"/>
      <c r="B16" s="2">
        <v>630</v>
      </c>
      <c r="C16" s="2" t="s">
        <v>35</v>
      </c>
      <c r="D16" s="5">
        <v>558.83</v>
      </c>
      <c r="E16" s="5">
        <v>2202.56</v>
      </c>
      <c r="F16" s="5">
        <v>550</v>
      </c>
      <c r="G16" s="5">
        <v>553</v>
      </c>
      <c r="H16" s="5">
        <v>570</v>
      </c>
      <c r="I16" s="5">
        <v>580</v>
      </c>
      <c r="J16" s="5">
        <v>590</v>
      </c>
    </row>
    <row r="17" spans="1:10" ht="15">
      <c r="A17" s="63" t="s">
        <v>41</v>
      </c>
      <c r="B17" s="64"/>
      <c r="C17" s="64" t="s">
        <v>42</v>
      </c>
      <c r="D17" s="65">
        <f aca="true" t="shared" si="5" ref="D17:J17">SUM(D18)</f>
        <v>15765.52</v>
      </c>
      <c r="E17" s="65">
        <f t="shared" si="5"/>
        <v>13105.57</v>
      </c>
      <c r="F17" s="65">
        <f t="shared" si="5"/>
        <v>12500</v>
      </c>
      <c r="G17" s="65">
        <f t="shared" si="5"/>
        <v>12491</v>
      </c>
      <c r="H17" s="65">
        <f t="shared" si="5"/>
        <v>11305</v>
      </c>
      <c r="I17" s="65">
        <f t="shared" si="5"/>
        <v>10064</v>
      </c>
      <c r="J17" s="65">
        <f t="shared" si="5"/>
        <v>8833</v>
      </c>
    </row>
    <row r="18" spans="1:10" ht="15">
      <c r="A18" s="6"/>
      <c r="B18" s="2">
        <v>650</v>
      </c>
      <c r="C18" s="2" t="s">
        <v>43</v>
      </c>
      <c r="D18" s="5">
        <v>15765.52</v>
      </c>
      <c r="E18" s="5">
        <v>13105.57</v>
      </c>
      <c r="F18" s="69">
        <v>12500</v>
      </c>
      <c r="G18" s="5">
        <v>12491</v>
      </c>
      <c r="H18" s="69">
        <v>11305</v>
      </c>
      <c r="I18" s="69">
        <v>10064</v>
      </c>
      <c r="J18" s="69">
        <v>8833</v>
      </c>
    </row>
    <row r="19" spans="1:10" ht="15">
      <c r="A19" s="40" t="s">
        <v>44</v>
      </c>
      <c r="B19" s="41"/>
      <c r="C19" s="41" t="s">
        <v>45</v>
      </c>
      <c r="D19" s="42">
        <f aca="true" t="shared" si="6" ref="D19:J19">SUM(D20)</f>
        <v>2000</v>
      </c>
      <c r="E19" s="42">
        <f t="shared" si="6"/>
        <v>2000</v>
      </c>
      <c r="F19" s="42">
        <f t="shared" si="6"/>
        <v>2000</v>
      </c>
      <c r="G19" s="42">
        <f t="shared" si="6"/>
        <v>2000</v>
      </c>
      <c r="H19" s="42">
        <f t="shared" si="6"/>
        <v>2000</v>
      </c>
      <c r="I19" s="42">
        <f t="shared" si="6"/>
        <v>2000</v>
      </c>
      <c r="J19" s="42">
        <f t="shared" si="6"/>
        <v>2000</v>
      </c>
    </row>
    <row r="20" spans="1:10" ht="15">
      <c r="A20" s="43" t="s">
        <v>46</v>
      </c>
      <c r="B20" s="16"/>
      <c r="C20" s="16" t="s">
        <v>47</v>
      </c>
      <c r="D20" s="17">
        <f aca="true" t="shared" si="7" ref="D20:J20">SUM(D21)</f>
        <v>2000</v>
      </c>
      <c r="E20" s="17">
        <f t="shared" si="7"/>
        <v>2000</v>
      </c>
      <c r="F20" s="17">
        <f t="shared" si="7"/>
        <v>2000</v>
      </c>
      <c r="G20" s="17">
        <f t="shared" si="7"/>
        <v>2000</v>
      </c>
      <c r="H20" s="17">
        <f t="shared" si="7"/>
        <v>2000</v>
      </c>
      <c r="I20" s="17">
        <f t="shared" si="7"/>
        <v>2000</v>
      </c>
      <c r="J20" s="17">
        <f t="shared" si="7"/>
        <v>2000</v>
      </c>
    </row>
    <row r="21" spans="1:10" ht="15">
      <c r="A21" s="6"/>
      <c r="B21" s="2">
        <v>640</v>
      </c>
      <c r="C21" s="2" t="s">
        <v>36</v>
      </c>
      <c r="D21" s="5">
        <v>2000</v>
      </c>
      <c r="E21" s="5">
        <v>2000</v>
      </c>
      <c r="F21" s="5">
        <v>2000</v>
      </c>
      <c r="G21" s="5">
        <v>2000</v>
      </c>
      <c r="H21" s="5">
        <v>2000</v>
      </c>
      <c r="I21" s="5">
        <v>2000</v>
      </c>
      <c r="J21" s="5">
        <v>2000</v>
      </c>
    </row>
    <row r="22" spans="1:10" ht="15">
      <c r="A22" s="34" t="s">
        <v>48</v>
      </c>
      <c r="B22" s="35"/>
      <c r="C22" s="35" t="s">
        <v>49</v>
      </c>
      <c r="D22" s="36">
        <f aca="true" t="shared" si="8" ref="D22:J22">SUM(D23)</f>
        <v>5764.36</v>
      </c>
      <c r="E22" s="36">
        <f t="shared" si="8"/>
        <v>4974.99</v>
      </c>
      <c r="F22" s="36">
        <f t="shared" si="8"/>
        <v>3300</v>
      </c>
      <c r="G22" s="36">
        <f t="shared" si="8"/>
        <v>4000</v>
      </c>
      <c r="H22" s="36">
        <f t="shared" si="8"/>
        <v>4000</v>
      </c>
      <c r="I22" s="36">
        <f t="shared" si="8"/>
        <v>4000</v>
      </c>
      <c r="J22" s="36">
        <f t="shared" si="8"/>
        <v>4000</v>
      </c>
    </row>
    <row r="23" spans="1:10" ht="15">
      <c r="A23" s="45" t="s">
        <v>50</v>
      </c>
      <c r="B23" s="14"/>
      <c r="C23" s="14" t="s">
        <v>51</v>
      </c>
      <c r="D23" s="15">
        <f aca="true" t="shared" si="9" ref="D23:J23">SUM(D24)</f>
        <v>5764.36</v>
      </c>
      <c r="E23" s="15">
        <f t="shared" si="9"/>
        <v>4974.99</v>
      </c>
      <c r="F23" s="15">
        <f t="shared" si="9"/>
        <v>3300</v>
      </c>
      <c r="G23" s="15">
        <f t="shared" si="9"/>
        <v>4000</v>
      </c>
      <c r="H23" s="15">
        <f t="shared" si="9"/>
        <v>4000</v>
      </c>
      <c r="I23" s="15">
        <f t="shared" si="9"/>
        <v>4000</v>
      </c>
      <c r="J23" s="15">
        <f t="shared" si="9"/>
        <v>4000</v>
      </c>
    </row>
    <row r="24" spans="1:10" ht="15">
      <c r="A24" s="6"/>
      <c r="B24" s="2">
        <v>630</v>
      </c>
      <c r="C24" s="2" t="s">
        <v>35</v>
      </c>
      <c r="D24" s="5">
        <v>5764.36</v>
      </c>
      <c r="E24" s="5">
        <v>4974.99</v>
      </c>
      <c r="F24" s="5">
        <v>3300</v>
      </c>
      <c r="G24" s="5">
        <v>4000</v>
      </c>
      <c r="H24" s="5">
        <v>4000</v>
      </c>
      <c r="I24" s="5">
        <v>4000</v>
      </c>
      <c r="J24" s="5">
        <v>4000</v>
      </c>
    </row>
    <row r="25" spans="1:10" ht="15">
      <c r="A25" s="39" t="s">
        <v>54</v>
      </c>
      <c r="B25" s="39"/>
      <c r="C25" s="39" t="s">
        <v>55</v>
      </c>
      <c r="D25" s="26">
        <f>SUM(D26,D28)</f>
        <v>28187.37</v>
      </c>
      <c r="E25" s="26">
        <f aca="true" t="shared" si="10" ref="E25:J25">SUM(E26,E28)</f>
        <v>27427.64</v>
      </c>
      <c r="F25" s="26">
        <f>SUM(F26,F28)</f>
        <v>25120</v>
      </c>
      <c r="G25" s="26">
        <f t="shared" si="10"/>
        <v>30216</v>
      </c>
      <c r="H25" s="26">
        <f t="shared" si="10"/>
        <v>27120</v>
      </c>
      <c r="I25" s="26">
        <f t="shared" si="10"/>
        <v>27620</v>
      </c>
      <c r="J25" s="26">
        <f t="shared" si="10"/>
        <v>28120</v>
      </c>
    </row>
    <row r="26" spans="1:10" ht="15">
      <c r="A26" s="46" t="s">
        <v>52</v>
      </c>
      <c r="B26" s="20"/>
      <c r="C26" s="20" t="s">
        <v>53</v>
      </c>
      <c r="D26" s="21">
        <f aca="true" t="shared" si="11" ref="D26:J26">SUM(D27)</f>
        <v>28187.37</v>
      </c>
      <c r="E26" s="21">
        <f t="shared" si="11"/>
        <v>27312.3</v>
      </c>
      <c r="F26" s="21">
        <f t="shared" si="11"/>
        <v>25000</v>
      </c>
      <c r="G26" s="21">
        <f t="shared" si="11"/>
        <v>30100</v>
      </c>
      <c r="H26" s="21">
        <f t="shared" si="11"/>
        <v>27000</v>
      </c>
      <c r="I26" s="21">
        <f t="shared" si="11"/>
        <v>27500</v>
      </c>
      <c r="J26" s="21">
        <f t="shared" si="11"/>
        <v>28000</v>
      </c>
    </row>
    <row r="27" spans="1:10" ht="15">
      <c r="A27" s="6"/>
      <c r="B27" s="2">
        <v>630</v>
      </c>
      <c r="C27" s="2" t="s">
        <v>35</v>
      </c>
      <c r="D27" s="5">
        <v>28187.37</v>
      </c>
      <c r="E27" s="5">
        <v>27312.3</v>
      </c>
      <c r="F27" s="5">
        <v>25000</v>
      </c>
      <c r="G27" s="5">
        <v>30100</v>
      </c>
      <c r="H27" s="5">
        <v>27000</v>
      </c>
      <c r="I27" s="5">
        <v>27500</v>
      </c>
      <c r="J27" s="5">
        <v>28000</v>
      </c>
    </row>
    <row r="28" spans="1:10" ht="15">
      <c r="A28" s="46" t="s">
        <v>56</v>
      </c>
      <c r="B28" s="20"/>
      <c r="C28" s="20" t="s">
        <v>57</v>
      </c>
      <c r="D28" s="21">
        <f aca="true" t="shared" si="12" ref="D28:J28">SUM(D29)</f>
        <v>0</v>
      </c>
      <c r="E28" s="21">
        <f t="shared" si="12"/>
        <v>115.34</v>
      </c>
      <c r="F28" s="21">
        <f t="shared" si="12"/>
        <v>120</v>
      </c>
      <c r="G28" s="21">
        <f t="shared" si="12"/>
        <v>116</v>
      </c>
      <c r="H28" s="21">
        <f t="shared" si="12"/>
        <v>120</v>
      </c>
      <c r="I28" s="21">
        <f t="shared" si="12"/>
        <v>120</v>
      </c>
      <c r="J28" s="21">
        <f t="shared" si="12"/>
        <v>120</v>
      </c>
    </row>
    <row r="29" spans="1:10" ht="15">
      <c r="A29" s="2"/>
      <c r="B29" s="2">
        <v>630</v>
      </c>
      <c r="C29" s="2" t="s">
        <v>35</v>
      </c>
      <c r="D29" s="5">
        <v>0</v>
      </c>
      <c r="E29" s="5">
        <v>115.34</v>
      </c>
      <c r="F29" s="5">
        <v>120</v>
      </c>
      <c r="G29" s="5">
        <v>116</v>
      </c>
      <c r="H29" s="5">
        <v>120</v>
      </c>
      <c r="I29" s="5">
        <v>120</v>
      </c>
      <c r="J29" s="5">
        <v>120</v>
      </c>
    </row>
    <row r="30" spans="1:10" ht="15">
      <c r="A30" s="37" t="s">
        <v>58</v>
      </c>
      <c r="B30" s="38"/>
      <c r="C30" s="38" t="s">
        <v>59</v>
      </c>
      <c r="D30" s="30">
        <f>SUM(D31,D36,D38,D40)</f>
        <v>30622.52</v>
      </c>
      <c r="E30" s="30">
        <f aca="true" t="shared" si="13" ref="E30:J30">SUM(E31,E36,E38,E40)</f>
        <v>35081.58</v>
      </c>
      <c r="F30" s="30">
        <f t="shared" si="13"/>
        <v>40480</v>
      </c>
      <c r="G30" s="30">
        <f t="shared" si="13"/>
        <v>63277</v>
      </c>
      <c r="H30" s="30">
        <f t="shared" si="13"/>
        <v>45312</v>
      </c>
      <c r="I30" s="30">
        <f t="shared" si="13"/>
        <v>45312</v>
      </c>
      <c r="J30" s="30">
        <f t="shared" si="13"/>
        <v>45312</v>
      </c>
    </row>
    <row r="31" spans="1:10" ht="15">
      <c r="A31" s="47" t="s">
        <v>60</v>
      </c>
      <c r="B31" s="12"/>
      <c r="C31" s="12" t="s">
        <v>61</v>
      </c>
      <c r="D31" s="13">
        <f>SUM(D32:D35)</f>
        <v>14354.710000000001</v>
      </c>
      <c r="E31" s="13">
        <f aca="true" t="shared" si="14" ref="E31:J31">SUM(E32:E35)</f>
        <v>17999.54</v>
      </c>
      <c r="F31" s="13">
        <f>SUM(F32:F35)</f>
        <v>26180</v>
      </c>
      <c r="G31" s="13">
        <f t="shared" si="14"/>
        <v>28399</v>
      </c>
      <c r="H31" s="13">
        <f t="shared" si="14"/>
        <v>29412</v>
      </c>
      <c r="I31" s="13">
        <f t="shared" si="14"/>
        <v>29412</v>
      </c>
      <c r="J31" s="13">
        <f t="shared" si="14"/>
        <v>29412</v>
      </c>
    </row>
    <row r="32" spans="1:10" ht="15">
      <c r="A32" s="6"/>
      <c r="B32" s="2">
        <v>610</v>
      </c>
      <c r="C32" s="2" t="s">
        <v>33</v>
      </c>
      <c r="D32" s="5">
        <v>7999.23</v>
      </c>
      <c r="E32" s="5">
        <v>9908.32</v>
      </c>
      <c r="F32" s="5">
        <v>16800</v>
      </c>
      <c r="G32" s="5">
        <v>18161</v>
      </c>
      <c r="H32" s="5">
        <v>18887</v>
      </c>
      <c r="I32" s="5">
        <v>18887</v>
      </c>
      <c r="J32" s="5">
        <v>18887</v>
      </c>
    </row>
    <row r="33" spans="1:10" ht="15">
      <c r="A33" s="6"/>
      <c r="B33" s="2">
        <v>620</v>
      </c>
      <c r="C33" s="2" t="s">
        <v>34</v>
      </c>
      <c r="D33" s="5">
        <v>2929.2</v>
      </c>
      <c r="E33" s="5">
        <v>3602.29</v>
      </c>
      <c r="F33" s="5">
        <v>5880</v>
      </c>
      <c r="G33" s="5">
        <v>6658</v>
      </c>
      <c r="H33" s="5">
        <v>6925</v>
      </c>
      <c r="I33" s="5">
        <v>6925</v>
      </c>
      <c r="J33" s="5">
        <v>6925</v>
      </c>
    </row>
    <row r="34" spans="1:10" ht="15">
      <c r="A34" s="6"/>
      <c r="B34" s="2">
        <v>630</v>
      </c>
      <c r="C34" s="2" t="s">
        <v>35</v>
      </c>
      <c r="D34" s="5">
        <v>3426.28</v>
      </c>
      <c r="E34" s="5">
        <v>4488.93</v>
      </c>
      <c r="F34" s="5">
        <v>3500</v>
      </c>
      <c r="G34" s="5">
        <v>3480</v>
      </c>
      <c r="H34" s="5">
        <v>3500</v>
      </c>
      <c r="I34" s="5">
        <v>3500</v>
      </c>
      <c r="J34" s="5">
        <v>3500</v>
      </c>
    </row>
    <row r="35" spans="1:10" ht="15">
      <c r="A35" s="6"/>
      <c r="B35" s="2">
        <v>640</v>
      </c>
      <c r="C35" s="2" t="s">
        <v>36</v>
      </c>
      <c r="D35" s="5">
        <v>0</v>
      </c>
      <c r="E35" s="5">
        <v>0</v>
      </c>
      <c r="F35" s="5">
        <v>0</v>
      </c>
      <c r="G35" s="5">
        <v>100</v>
      </c>
      <c r="H35" s="5">
        <v>100</v>
      </c>
      <c r="I35" s="5">
        <v>100</v>
      </c>
      <c r="J35" s="5">
        <v>100</v>
      </c>
    </row>
    <row r="36" spans="1:10" ht="15">
      <c r="A36" s="47" t="s">
        <v>117</v>
      </c>
      <c r="B36" s="12"/>
      <c r="C36" s="12" t="s">
        <v>118</v>
      </c>
      <c r="D36" s="13">
        <f aca="true" t="shared" si="15" ref="D36:J38">SUM(D37)</f>
        <v>0</v>
      </c>
      <c r="E36" s="13">
        <f t="shared" si="15"/>
        <v>0</v>
      </c>
      <c r="F36" s="13">
        <f t="shared" si="15"/>
        <v>0</v>
      </c>
      <c r="G36" s="13">
        <f t="shared" si="15"/>
        <v>12098</v>
      </c>
      <c r="H36" s="13">
        <f t="shared" si="15"/>
        <v>0</v>
      </c>
      <c r="I36" s="13">
        <f t="shared" si="15"/>
        <v>0</v>
      </c>
      <c r="J36" s="13">
        <f t="shared" si="15"/>
        <v>0</v>
      </c>
    </row>
    <row r="37" spans="1:10" ht="15">
      <c r="A37" s="6"/>
      <c r="B37" s="2">
        <v>630</v>
      </c>
      <c r="C37" s="2" t="s">
        <v>35</v>
      </c>
      <c r="D37" s="5">
        <v>0</v>
      </c>
      <c r="E37" s="5">
        <v>0</v>
      </c>
      <c r="F37" s="5">
        <v>0</v>
      </c>
      <c r="G37" s="5">
        <v>12098</v>
      </c>
      <c r="H37" s="5">
        <v>0</v>
      </c>
      <c r="I37" s="5">
        <v>0</v>
      </c>
      <c r="J37" s="5">
        <v>0</v>
      </c>
    </row>
    <row r="38" spans="1:10" ht="15">
      <c r="A38" s="47" t="s">
        <v>62</v>
      </c>
      <c r="B38" s="12"/>
      <c r="C38" s="12" t="s">
        <v>63</v>
      </c>
      <c r="D38" s="13">
        <f t="shared" si="15"/>
        <v>6780.36</v>
      </c>
      <c r="E38" s="13">
        <f t="shared" si="15"/>
        <v>5721.54</v>
      </c>
      <c r="F38" s="13">
        <f t="shared" si="15"/>
        <v>5000</v>
      </c>
      <c r="G38" s="13">
        <f t="shared" si="15"/>
        <v>8780</v>
      </c>
      <c r="H38" s="13">
        <f t="shared" si="15"/>
        <v>4700</v>
      </c>
      <c r="I38" s="13">
        <f t="shared" si="15"/>
        <v>4700</v>
      </c>
      <c r="J38" s="13">
        <f t="shared" si="15"/>
        <v>4700</v>
      </c>
    </row>
    <row r="39" spans="1:10" ht="15">
      <c r="A39" s="6"/>
      <c r="B39" s="2">
        <v>630</v>
      </c>
      <c r="C39" s="2" t="s">
        <v>35</v>
      </c>
      <c r="D39" s="5">
        <v>6780.36</v>
      </c>
      <c r="E39" s="5">
        <v>5721.54</v>
      </c>
      <c r="F39" s="5">
        <v>5000</v>
      </c>
      <c r="G39" s="5">
        <v>8780</v>
      </c>
      <c r="H39" s="5">
        <v>4700</v>
      </c>
      <c r="I39" s="5">
        <v>4700</v>
      </c>
      <c r="J39" s="5">
        <v>4700</v>
      </c>
    </row>
    <row r="40" spans="1:10" ht="15">
      <c r="A40" s="47" t="s">
        <v>64</v>
      </c>
      <c r="B40" s="12"/>
      <c r="C40" s="12" t="s">
        <v>65</v>
      </c>
      <c r="D40" s="13">
        <f aca="true" t="shared" si="16" ref="D40:J40">SUM(D41)</f>
        <v>9487.45</v>
      </c>
      <c r="E40" s="13">
        <f t="shared" si="16"/>
        <v>11360.5</v>
      </c>
      <c r="F40" s="13">
        <f t="shared" si="16"/>
        <v>9300</v>
      </c>
      <c r="G40" s="13">
        <f t="shared" si="16"/>
        <v>14000</v>
      </c>
      <c r="H40" s="13">
        <f t="shared" si="16"/>
        <v>11200</v>
      </c>
      <c r="I40" s="13">
        <f t="shared" si="16"/>
        <v>11200</v>
      </c>
      <c r="J40" s="13">
        <f t="shared" si="16"/>
        <v>11200</v>
      </c>
    </row>
    <row r="41" spans="1:10" ht="15">
      <c r="A41" s="6"/>
      <c r="B41" s="2">
        <v>630</v>
      </c>
      <c r="C41" s="2" t="s">
        <v>35</v>
      </c>
      <c r="D41" s="5">
        <v>9487.45</v>
      </c>
      <c r="E41" s="5">
        <v>11360.5</v>
      </c>
      <c r="F41" s="5">
        <v>9300</v>
      </c>
      <c r="G41" s="5">
        <v>14000</v>
      </c>
      <c r="H41" s="5">
        <v>11200</v>
      </c>
      <c r="I41" s="5">
        <v>11200</v>
      </c>
      <c r="J41" s="5">
        <v>11200</v>
      </c>
    </row>
    <row r="42" spans="1:10" ht="15">
      <c r="A42" s="52" t="s">
        <v>67</v>
      </c>
      <c r="B42" s="53"/>
      <c r="C42" s="53" t="s">
        <v>68</v>
      </c>
      <c r="D42" s="54">
        <f aca="true" t="shared" si="17" ref="D42:J42">SUM(D43)</f>
        <v>4237.59</v>
      </c>
      <c r="E42" s="54">
        <f t="shared" si="17"/>
        <v>3345.22</v>
      </c>
      <c r="F42" s="54">
        <f t="shared" si="17"/>
        <v>2900</v>
      </c>
      <c r="G42" s="54">
        <f t="shared" si="17"/>
        <v>2120</v>
      </c>
      <c r="H42" s="54">
        <f t="shared" si="17"/>
        <v>2120</v>
      </c>
      <c r="I42" s="54">
        <f t="shared" si="17"/>
        <v>2120</v>
      </c>
      <c r="J42" s="54">
        <f t="shared" si="17"/>
        <v>2120</v>
      </c>
    </row>
    <row r="43" spans="1:10" ht="15">
      <c r="A43" s="55" t="s">
        <v>69</v>
      </c>
      <c r="B43" s="56"/>
      <c r="C43" s="56" t="s">
        <v>70</v>
      </c>
      <c r="D43" s="57">
        <f aca="true" t="shared" si="18" ref="D43:J43">SUM(D44)</f>
        <v>4237.59</v>
      </c>
      <c r="E43" s="57">
        <f t="shared" si="18"/>
        <v>3345.22</v>
      </c>
      <c r="F43" s="57">
        <f t="shared" si="18"/>
        <v>2900</v>
      </c>
      <c r="G43" s="57">
        <f t="shared" si="18"/>
        <v>2120</v>
      </c>
      <c r="H43" s="57">
        <f t="shared" si="18"/>
        <v>2120</v>
      </c>
      <c r="I43" s="57">
        <f t="shared" si="18"/>
        <v>2120</v>
      </c>
      <c r="J43" s="57">
        <f t="shared" si="18"/>
        <v>2120</v>
      </c>
    </row>
    <row r="44" spans="1:10" ht="15">
      <c r="A44" s="6"/>
      <c r="B44" s="2">
        <v>630</v>
      </c>
      <c r="C44" s="2" t="s">
        <v>35</v>
      </c>
      <c r="D44" s="5">
        <v>4237.59</v>
      </c>
      <c r="E44" s="5">
        <v>3345.22</v>
      </c>
      <c r="F44" s="5">
        <v>2900</v>
      </c>
      <c r="G44" s="5">
        <v>2120</v>
      </c>
      <c r="H44" s="5">
        <v>2120</v>
      </c>
      <c r="I44" s="5">
        <v>2120</v>
      </c>
      <c r="J44" s="5">
        <v>2120</v>
      </c>
    </row>
    <row r="45" spans="1:10" ht="15">
      <c r="A45" s="48" t="s">
        <v>71</v>
      </c>
      <c r="B45" s="49"/>
      <c r="C45" s="49" t="s">
        <v>72</v>
      </c>
      <c r="D45" s="50">
        <f aca="true" t="shared" si="19" ref="D45:J45">SUM(D46,D49,D52,D54)</f>
        <v>31900.71</v>
      </c>
      <c r="E45" s="50">
        <f t="shared" si="19"/>
        <v>26493.500000000004</v>
      </c>
      <c r="F45" s="50">
        <f t="shared" si="19"/>
        <v>31124</v>
      </c>
      <c r="G45" s="50">
        <f t="shared" si="19"/>
        <v>25598</v>
      </c>
      <c r="H45" s="50">
        <f t="shared" si="19"/>
        <v>28023</v>
      </c>
      <c r="I45" s="50">
        <f t="shared" si="19"/>
        <v>28023</v>
      </c>
      <c r="J45" s="50">
        <f t="shared" si="19"/>
        <v>28023</v>
      </c>
    </row>
    <row r="46" spans="1:10" ht="15">
      <c r="A46" s="66" t="s">
        <v>73</v>
      </c>
      <c r="B46" s="67"/>
      <c r="C46" s="67" t="s">
        <v>74</v>
      </c>
      <c r="D46" s="68">
        <f>SUM(D47:D48)</f>
        <v>5621.28</v>
      </c>
      <c r="E46" s="68">
        <f aca="true" t="shared" si="20" ref="E46:J46">SUM(E47:E48)</f>
        <v>5519.27</v>
      </c>
      <c r="F46" s="68">
        <f>SUM(F47:F48)</f>
        <v>6000</v>
      </c>
      <c r="G46" s="68">
        <f t="shared" si="20"/>
        <v>5192</v>
      </c>
      <c r="H46" s="68">
        <f t="shared" si="20"/>
        <v>5300</v>
      </c>
      <c r="I46" s="68">
        <f t="shared" si="20"/>
        <v>5300</v>
      </c>
      <c r="J46" s="68">
        <f t="shared" si="20"/>
        <v>5300</v>
      </c>
    </row>
    <row r="47" spans="1:10" ht="15">
      <c r="A47" s="6"/>
      <c r="B47" s="2">
        <v>630</v>
      </c>
      <c r="C47" s="2" t="s">
        <v>35</v>
      </c>
      <c r="D47" s="5">
        <v>0</v>
      </c>
      <c r="E47" s="5">
        <v>3641.27</v>
      </c>
      <c r="F47" s="5">
        <v>4000</v>
      </c>
      <c r="G47" s="5">
        <v>3772</v>
      </c>
      <c r="H47" s="5">
        <v>4100</v>
      </c>
      <c r="I47" s="5">
        <v>4100</v>
      </c>
      <c r="J47" s="5">
        <v>4100</v>
      </c>
    </row>
    <row r="48" spans="1:10" ht="15">
      <c r="A48" s="6"/>
      <c r="B48" s="2">
        <v>640</v>
      </c>
      <c r="C48" s="2" t="s">
        <v>36</v>
      </c>
      <c r="D48" s="5">
        <v>5621.28</v>
      </c>
      <c r="E48" s="5">
        <v>1878</v>
      </c>
      <c r="F48" s="5">
        <v>2000</v>
      </c>
      <c r="G48" s="5">
        <v>1420</v>
      </c>
      <c r="H48" s="5">
        <v>1200</v>
      </c>
      <c r="I48" s="5">
        <v>1200</v>
      </c>
      <c r="J48" s="5">
        <v>1200</v>
      </c>
    </row>
    <row r="49" spans="1:10" ht="15">
      <c r="A49" s="66" t="s">
        <v>76</v>
      </c>
      <c r="B49" s="67"/>
      <c r="C49" s="67" t="s">
        <v>75</v>
      </c>
      <c r="D49" s="68">
        <f aca="true" t="shared" si="21" ref="D49:J49">SUM(D50:D51)</f>
        <v>26055.37</v>
      </c>
      <c r="E49" s="68">
        <f t="shared" si="21"/>
        <v>17803.2</v>
      </c>
      <c r="F49" s="68">
        <f t="shared" si="21"/>
        <v>22700</v>
      </c>
      <c r="G49" s="68">
        <f t="shared" si="21"/>
        <v>18953</v>
      </c>
      <c r="H49" s="68">
        <f t="shared" si="21"/>
        <v>20300</v>
      </c>
      <c r="I49" s="68">
        <f t="shared" si="21"/>
        <v>20300</v>
      </c>
      <c r="J49" s="68">
        <f t="shared" si="21"/>
        <v>20300</v>
      </c>
    </row>
    <row r="50" spans="1:10" ht="15">
      <c r="A50" s="6"/>
      <c r="B50" s="2">
        <v>610</v>
      </c>
      <c r="C50" s="2" t="s">
        <v>33</v>
      </c>
      <c r="D50" s="5">
        <v>475</v>
      </c>
      <c r="E50" s="5">
        <v>825</v>
      </c>
      <c r="F50" s="5">
        <v>200</v>
      </c>
      <c r="G50" s="5">
        <v>200</v>
      </c>
      <c r="H50" s="5">
        <v>300</v>
      </c>
      <c r="I50" s="5">
        <v>300</v>
      </c>
      <c r="J50" s="5">
        <v>300</v>
      </c>
    </row>
    <row r="51" spans="1:10" ht="15">
      <c r="A51" s="6"/>
      <c r="B51" s="2">
        <v>630</v>
      </c>
      <c r="C51" s="2" t="s">
        <v>35</v>
      </c>
      <c r="D51" s="5">
        <v>25580.37</v>
      </c>
      <c r="E51" s="5">
        <v>16978.2</v>
      </c>
      <c r="F51" s="5">
        <v>22500</v>
      </c>
      <c r="G51" s="5">
        <v>18753</v>
      </c>
      <c r="H51" s="5">
        <v>20000</v>
      </c>
      <c r="I51" s="5">
        <v>20000</v>
      </c>
      <c r="J51" s="5">
        <v>20000</v>
      </c>
    </row>
    <row r="52" spans="1:10" ht="15">
      <c r="A52" s="66" t="s">
        <v>77</v>
      </c>
      <c r="B52" s="67"/>
      <c r="C52" s="67" t="s">
        <v>78</v>
      </c>
      <c r="D52" s="68">
        <f aca="true" t="shared" si="22" ref="D52:J52">SUM(D53)</f>
        <v>224.06</v>
      </c>
      <c r="E52" s="68">
        <f t="shared" si="22"/>
        <v>224.06</v>
      </c>
      <c r="F52" s="68">
        <f t="shared" si="22"/>
        <v>224</v>
      </c>
      <c r="G52" s="68">
        <f t="shared" si="22"/>
        <v>223</v>
      </c>
      <c r="H52" s="68">
        <f t="shared" si="22"/>
        <v>223</v>
      </c>
      <c r="I52" s="68">
        <f t="shared" si="22"/>
        <v>223</v>
      </c>
      <c r="J52" s="68">
        <f t="shared" si="22"/>
        <v>223</v>
      </c>
    </row>
    <row r="53" spans="1:10" ht="15">
      <c r="A53" s="6"/>
      <c r="B53" s="2">
        <v>630</v>
      </c>
      <c r="C53" s="2" t="s">
        <v>35</v>
      </c>
      <c r="D53" s="5">
        <v>224.06</v>
      </c>
      <c r="E53" s="5">
        <v>224.06</v>
      </c>
      <c r="F53" s="5">
        <v>224</v>
      </c>
      <c r="G53" s="5">
        <v>223</v>
      </c>
      <c r="H53" s="5">
        <v>223</v>
      </c>
      <c r="I53" s="5">
        <v>223</v>
      </c>
      <c r="J53" s="5">
        <v>223</v>
      </c>
    </row>
    <row r="54" spans="1:10" ht="15">
      <c r="A54" s="66" t="s">
        <v>79</v>
      </c>
      <c r="B54" s="67"/>
      <c r="C54" s="67" t="s">
        <v>80</v>
      </c>
      <c r="D54" s="68">
        <f>SUM(D56)</f>
        <v>0</v>
      </c>
      <c r="E54" s="68">
        <f aca="true" t="shared" si="23" ref="E54:J54">SUM(E55:E56)</f>
        <v>2946.9700000000003</v>
      </c>
      <c r="F54" s="68">
        <f t="shared" si="23"/>
        <v>2200</v>
      </c>
      <c r="G54" s="68">
        <f t="shared" si="23"/>
        <v>1230</v>
      </c>
      <c r="H54" s="68">
        <f t="shared" si="23"/>
        <v>2200</v>
      </c>
      <c r="I54" s="68">
        <f t="shared" si="23"/>
        <v>2200</v>
      </c>
      <c r="J54" s="68">
        <f t="shared" si="23"/>
        <v>2200</v>
      </c>
    </row>
    <row r="55" spans="1:10" ht="15">
      <c r="A55" s="106"/>
      <c r="B55" s="2">
        <v>630</v>
      </c>
      <c r="C55" s="2" t="s">
        <v>35</v>
      </c>
      <c r="D55" s="5">
        <v>1354.17</v>
      </c>
      <c r="E55" s="5">
        <v>1215.97</v>
      </c>
      <c r="F55" s="5">
        <v>900</v>
      </c>
      <c r="G55" s="5">
        <v>220</v>
      </c>
      <c r="H55" s="5">
        <v>900</v>
      </c>
      <c r="I55" s="5">
        <v>900</v>
      </c>
      <c r="J55" s="5">
        <v>900</v>
      </c>
    </row>
    <row r="56" spans="1:10" ht="15">
      <c r="A56" s="6"/>
      <c r="B56" s="2">
        <v>640</v>
      </c>
      <c r="C56" s="2" t="s">
        <v>36</v>
      </c>
      <c r="D56" s="5">
        <v>0</v>
      </c>
      <c r="E56" s="5">
        <v>1731</v>
      </c>
      <c r="F56" s="5">
        <v>1300</v>
      </c>
      <c r="G56" s="5">
        <v>1010</v>
      </c>
      <c r="H56" s="5">
        <v>1300</v>
      </c>
      <c r="I56" s="5">
        <v>1300</v>
      </c>
      <c r="J56" s="5">
        <v>1300</v>
      </c>
    </row>
    <row r="57" spans="1:10" ht="15">
      <c r="A57" s="58" t="s">
        <v>81</v>
      </c>
      <c r="B57" s="59"/>
      <c r="C57" s="59" t="s">
        <v>82</v>
      </c>
      <c r="D57" s="60">
        <f>SUM(D58,D60,D65)</f>
        <v>88073.51000000001</v>
      </c>
      <c r="E57" s="60">
        <f>SUM(E60,E65)</f>
        <v>87525.1</v>
      </c>
      <c r="F57" s="60">
        <f>SUM(F60,F65)</f>
        <v>87096</v>
      </c>
      <c r="G57" s="60">
        <f>SUM(G58,G60,G65)</f>
        <v>100863</v>
      </c>
      <c r="H57" s="60">
        <f>SUM(H58,H60,H65)</f>
        <v>101452</v>
      </c>
      <c r="I57" s="60">
        <f>SUM(I58,I60,I65)</f>
        <v>105064</v>
      </c>
      <c r="J57" s="60">
        <f>SUM(J58,J60,J65)</f>
        <v>108474</v>
      </c>
    </row>
    <row r="58" spans="1:10" ht="15">
      <c r="A58" s="44" t="s">
        <v>113</v>
      </c>
      <c r="B58" s="10"/>
      <c r="C58" s="10" t="s">
        <v>115</v>
      </c>
      <c r="D58" s="11">
        <f>SUM(D59)</f>
        <v>0</v>
      </c>
      <c r="E58" s="11">
        <f aca="true" t="shared" si="24" ref="E58:J58">SUM(E59)</f>
        <v>0</v>
      </c>
      <c r="F58" s="11">
        <f t="shared" si="24"/>
        <v>0</v>
      </c>
      <c r="G58" s="11">
        <f t="shared" si="24"/>
        <v>1737</v>
      </c>
      <c r="H58" s="11">
        <f t="shared" si="24"/>
        <v>0</v>
      </c>
      <c r="I58" s="11">
        <f t="shared" si="24"/>
        <v>0</v>
      </c>
      <c r="J58" s="11">
        <f t="shared" si="24"/>
        <v>0</v>
      </c>
    </row>
    <row r="59" spans="1:10" ht="15">
      <c r="A59" s="116"/>
      <c r="B59" s="117">
        <v>630</v>
      </c>
      <c r="C59" s="118" t="s">
        <v>35</v>
      </c>
      <c r="D59" s="108">
        <v>0</v>
      </c>
      <c r="E59" s="108">
        <v>0</v>
      </c>
      <c r="F59" s="108">
        <v>0</v>
      </c>
      <c r="G59" s="108">
        <v>1737</v>
      </c>
      <c r="H59" s="108">
        <v>0</v>
      </c>
      <c r="I59" s="108">
        <v>0</v>
      </c>
      <c r="J59" s="108">
        <v>0</v>
      </c>
    </row>
    <row r="60" spans="1:10" ht="15">
      <c r="A60" s="44" t="s">
        <v>83</v>
      </c>
      <c r="B60" s="10"/>
      <c r="C60" s="10" t="s">
        <v>84</v>
      </c>
      <c r="D60" s="11">
        <f>SUM(D61:D64)</f>
        <v>83318.08</v>
      </c>
      <c r="E60" s="11">
        <f aca="true" t="shared" si="25" ref="E60:J60">SUM(E61:E64)</f>
        <v>76923.58</v>
      </c>
      <c r="F60" s="11">
        <f>SUM(F61:F64)</f>
        <v>75232</v>
      </c>
      <c r="G60" s="11">
        <f t="shared" si="25"/>
        <v>85986</v>
      </c>
      <c r="H60" s="11">
        <f t="shared" si="25"/>
        <v>87951</v>
      </c>
      <c r="I60" s="11">
        <f t="shared" si="25"/>
        <v>91211</v>
      </c>
      <c r="J60" s="11">
        <f t="shared" si="25"/>
        <v>94255</v>
      </c>
    </row>
    <row r="61" spans="1:10" ht="15">
      <c r="A61" s="6"/>
      <c r="B61" s="2">
        <v>610</v>
      </c>
      <c r="C61" s="2" t="s">
        <v>33</v>
      </c>
      <c r="D61" s="5">
        <v>48989.44</v>
      </c>
      <c r="E61" s="5">
        <v>42939.61</v>
      </c>
      <c r="F61" s="5">
        <v>45283</v>
      </c>
      <c r="G61" s="5">
        <v>51840</v>
      </c>
      <c r="H61" s="5">
        <v>55221</v>
      </c>
      <c r="I61" s="5">
        <v>57776</v>
      </c>
      <c r="J61" s="5">
        <v>60087</v>
      </c>
    </row>
    <row r="62" spans="1:10" ht="15">
      <c r="A62" s="6"/>
      <c r="B62" s="2">
        <v>620</v>
      </c>
      <c r="C62" s="2" t="s">
        <v>34</v>
      </c>
      <c r="D62" s="5">
        <v>16827.75</v>
      </c>
      <c r="E62" s="5">
        <v>14777.95</v>
      </c>
      <c r="F62" s="5">
        <v>15849</v>
      </c>
      <c r="G62" s="5">
        <v>16952</v>
      </c>
      <c r="H62" s="5">
        <v>17630</v>
      </c>
      <c r="I62" s="5">
        <v>18335</v>
      </c>
      <c r="J62" s="5">
        <v>19068</v>
      </c>
    </row>
    <row r="63" spans="1:10" ht="15">
      <c r="A63" s="6"/>
      <c r="B63" s="2">
        <v>630</v>
      </c>
      <c r="C63" s="2" t="s">
        <v>35</v>
      </c>
      <c r="D63" s="5">
        <v>17329.6</v>
      </c>
      <c r="E63" s="5">
        <v>18734.16</v>
      </c>
      <c r="F63" s="5">
        <v>14000</v>
      </c>
      <c r="G63" s="5">
        <v>17194</v>
      </c>
      <c r="H63" s="5">
        <v>15000</v>
      </c>
      <c r="I63" s="5">
        <v>15000</v>
      </c>
      <c r="J63" s="5">
        <v>15000</v>
      </c>
    </row>
    <row r="64" spans="1:10" ht="15">
      <c r="A64" s="6"/>
      <c r="B64" s="2">
        <v>640</v>
      </c>
      <c r="C64" s="2" t="s">
        <v>36</v>
      </c>
      <c r="D64" s="5">
        <v>171.29</v>
      </c>
      <c r="E64" s="5">
        <v>471.86</v>
      </c>
      <c r="F64" s="5">
        <v>100</v>
      </c>
      <c r="G64" s="5">
        <v>0</v>
      </c>
      <c r="H64" s="5">
        <v>100</v>
      </c>
      <c r="I64" s="5">
        <v>100</v>
      </c>
      <c r="J64" s="5">
        <v>100</v>
      </c>
    </row>
    <row r="65" spans="1:10" ht="15">
      <c r="A65" s="44" t="s">
        <v>104</v>
      </c>
      <c r="B65" s="44"/>
      <c r="C65" s="44" t="s">
        <v>85</v>
      </c>
      <c r="D65" s="11">
        <f>SUM(D66:D69)</f>
        <v>4755.43</v>
      </c>
      <c r="E65" s="11">
        <f aca="true" t="shared" si="26" ref="E65:J65">SUM(E66:E69)</f>
        <v>10601.52</v>
      </c>
      <c r="F65" s="11">
        <f>SUM(F66:F69)</f>
        <v>11864</v>
      </c>
      <c r="G65" s="11">
        <f t="shared" si="26"/>
        <v>13140</v>
      </c>
      <c r="H65" s="11">
        <f t="shared" si="26"/>
        <v>13501</v>
      </c>
      <c r="I65" s="11">
        <f t="shared" si="26"/>
        <v>13853</v>
      </c>
      <c r="J65" s="11">
        <f t="shared" si="26"/>
        <v>14219</v>
      </c>
    </row>
    <row r="66" spans="1:10" ht="15">
      <c r="A66" s="6"/>
      <c r="B66" s="2">
        <v>610</v>
      </c>
      <c r="C66" s="2" t="s">
        <v>33</v>
      </c>
      <c r="D66" s="5">
        <v>1724.19</v>
      </c>
      <c r="E66" s="5">
        <v>6033.04</v>
      </c>
      <c r="F66" s="5">
        <v>6766</v>
      </c>
      <c r="G66" s="5">
        <v>5936</v>
      </c>
      <c r="H66" s="5">
        <v>6173</v>
      </c>
      <c r="I66" s="5">
        <v>6420</v>
      </c>
      <c r="J66" s="5">
        <v>6677</v>
      </c>
    </row>
    <row r="67" spans="1:10" ht="15">
      <c r="A67" s="6"/>
      <c r="B67" s="2">
        <v>620</v>
      </c>
      <c r="C67" s="2" t="s">
        <v>34</v>
      </c>
      <c r="D67" s="5">
        <v>572.24</v>
      </c>
      <c r="E67" s="5">
        <v>2134.03</v>
      </c>
      <c r="F67" s="5">
        <v>2368</v>
      </c>
      <c r="G67" s="5">
        <v>2527</v>
      </c>
      <c r="H67" s="5">
        <v>2628</v>
      </c>
      <c r="I67" s="5">
        <v>2733</v>
      </c>
      <c r="J67" s="5">
        <v>2842</v>
      </c>
    </row>
    <row r="68" spans="1:10" ht="15">
      <c r="A68" s="6"/>
      <c r="B68" s="2">
        <v>630</v>
      </c>
      <c r="C68" s="2" t="s">
        <v>35</v>
      </c>
      <c r="D68" s="5">
        <v>2159</v>
      </c>
      <c r="E68" s="5">
        <v>678.43</v>
      </c>
      <c r="F68" s="5">
        <v>2580</v>
      </c>
      <c r="G68" s="5">
        <v>4532</v>
      </c>
      <c r="H68" s="5">
        <v>4550</v>
      </c>
      <c r="I68" s="5">
        <v>4550</v>
      </c>
      <c r="J68" s="5">
        <v>4550</v>
      </c>
    </row>
    <row r="69" spans="1:10" ht="15">
      <c r="A69" s="6"/>
      <c r="B69" s="2">
        <v>640</v>
      </c>
      <c r="C69" s="2" t="s">
        <v>36</v>
      </c>
      <c r="D69" s="5">
        <v>300</v>
      </c>
      <c r="E69" s="5">
        <v>1756.02</v>
      </c>
      <c r="F69" s="69">
        <v>150</v>
      </c>
      <c r="G69" s="69">
        <v>145</v>
      </c>
      <c r="H69" s="69">
        <v>150</v>
      </c>
      <c r="I69" s="69">
        <v>150</v>
      </c>
      <c r="J69" s="69">
        <v>150</v>
      </c>
    </row>
    <row r="70" spans="1:10" ht="15">
      <c r="A70" s="70" t="s">
        <v>86</v>
      </c>
      <c r="B70" s="70"/>
      <c r="C70" s="70" t="s">
        <v>87</v>
      </c>
      <c r="D70" s="71">
        <f aca="true" t="shared" si="27" ref="D70:J70">SUM(D71)</f>
        <v>5776.29</v>
      </c>
      <c r="E70" s="71">
        <f t="shared" si="27"/>
        <v>7208.99</v>
      </c>
      <c r="F70" s="71">
        <f t="shared" si="27"/>
        <v>5000</v>
      </c>
      <c r="G70" s="71">
        <f t="shared" si="27"/>
        <v>6900</v>
      </c>
      <c r="H70" s="71">
        <f t="shared" si="27"/>
        <v>5000</v>
      </c>
      <c r="I70" s="71">
        <f t="shared" si="27"/>
        <v>5000</v>
      </c>
      <c r="J70" s="71">
        <f t="shared" si="27"/>
        <v>5000</v>
      </c>
    </row>
    <row r="71" spans="1:10" ht="15">
      <c r="A71" s="73" t="s">
        <v>88</v>
      </c>
      <c r="B71" s="73"/>
      <c r="C71" s="73" t="s">
        <v>89</v>
      </c>
      <c r="D71" s="78">
        <f aca="true" t="shared" si="28" ref="D71:J71">SUM(D72:D73)</f>
        <v>5776.29</v>
      </c>
      <c r="E71" s="78">
        <f t="shared" si="28"/>
        <v>7208.99</v>
      </c>
      <c r="F71" s="78">
        <f t="shared" si="28"/>
        <v>5000</v>
      </c>
      <c r="G71" s="78">
        <f t="shared" si="28"/>
        <v>6900</v>
      </c>
      <c r="H71" s="78">
        <f t="shared" si="28"/>
        <v>5000</v>
      </c>
      <c r="I71" s="78">
        <f t="shared" si="28"/>
        <v>5000</v>
      </c>
      <c r="J71" s="78">
        <f t="shared" si="28"/>
        <v>5000</v>
      </c>
    </row>
    <row r="72" spans="1:10" ht="15">
      <c r="A72" s="106"/>
      <c r="B72" s="122" t="s">
        <v>123</v>
      </c>
      <c r="C72" s="121" t="s">
        <v>35</v>
      </c>
      <c r="D72" s="108">
        <v>0</v>
      </c>
      <c r="E72" s="108">
        <v>0</v>
      </c>
      <c r="F72" s="108">
        <v>0</v>
      </c>
      <c r="G72" s="108">
        <v>15</v>
      </c>
      <c r="H72" s="108">
        <v>30</v>
      </c>
      <c r="I72" s="108">
        <v>30</v>
      </c>
      <c r="J72" s="108">
        <v>30</v>
      </c>
    </row>
    <row r="73" spans="1:10" ht="15">
      <c r="A73" s="6"/>
      <c r="B73" s="79" t="s">
        <v>90</v>
      </c>
      <c r="C73" s="6" t="s">
        <v>36</v>
      </c>
      <c r="D73" s="5">
        <v>5776.29</v>
      </c>
      <c r="E73" s="5">
        <v>7208.99</v>
      </c>
      <c r="F73" s="5">
        <v>5000</v>
      </c>
      <c r="G73" s="5">
        <v>6885</v>
      </c>
      <c r="H73" s="5">
        <v>4970</v>
      </c>
      <c r="I73" s="5">
        <v>4970</v>
      </c>
      <c r="J73" s="5">
        <v>4970</v>
      </c>
    </row>
    <row r="74" spans="1:10" ht="15">
      <c r="A74" s="6"/>
      <c r="B74" s="6"/>
      <c r="C74" s="6"/>
      <c r="D74" s="5"/>
      <c r="E74" s="5"/>
      <c r="F74" s="5"/>
      <c r="G74" s="5"/>
      <c r="H74" s="5"/>
      <c r="I74" s="5"/>
      <c r="J74" s="5"/>
    </row>
    <row r="75" spans="1:10" ht="15.75">
      <c r="A75" s="6"/>
      <c r="B75" s="6"/>
      <c r="C75" s="81" t="s">
        <v>93</v>
      </c>
      <c r="D75" s="7">
        <f>SUM(D76,D78,D80,D85)</f>
        <v>10371</v>
      </c>
      <c r="E75" s="7">
        <f>SUM(E76,E78,E80,E85)</f>
        <v>23648.2</v>
      </c>
      <c r="F75" s="7">
        <f>SUM(F76,F78,F80,F83,F85,F88)</f>
        <v>10000</v>
      </c>
      <c r="G75" s="7">
        <f>SUM(G76,G78,G80,G83,G85,G88)</f>
        <v>154426</v>
      </c>
      <c r="H75" s="7">
        <f>SUM(H76,H78,H80,H83,H85,H88)</f>
        <v>709813</v>
      </c>
      <c r="I75" s="7">
        <f>SUM(I76,I78,I80,I83,I85,I88)</f>
        <v>144402</v>
      </c>
      <c r="J75" s="7">
        <f>SUM(J76,J78,J80,J83,J85,J88)</f>
        <v>26186</v>
      </c>
    </row>
    <row r="76" spans="1:10" ht="15">
      <c r="A76" s="61" t="s">
        <v>31</v>
      </c>
      <c r="B76" s="62"/>
      <c r="C76" s="62" t="s">
        <v>32</v>
      </c>
      <c r="D76" s="51">
        <f aca="true" t="shared" si="29" ref="D76:J76">SUM(D77)</f>
        <v>2771</v>
      </c>
      <c r="E76" s="51">
        <f t="shared" si="29"/>
        <v>7289.2</v>
      </c>
      <c r="F76" s="51">
        <f t="shared" si="29"/>
        <v>0</v>
      </c>
      <c r="G76" s="51">
        <f t="shared" si="29"/>
        <v>8713</v>
      </c>
      <c r="H76" s="51">
        <f t="shared" si="29"/>
        <v>3000</v>
      </c>
      <c r="I76" s="51">
        <f t="shared" si="29"/>
        <v>0</v>
      </c>
      <c r="J76" s="51">
        <f t="shared" si="29"/>
        <v>0</v>
      </c>
    </row>
    <row r="77" spans="1:10" ht="15">
      <c r="A77" s="82" t="s">
        <v>30</v>
      </c>
      <c r="B77" s="89" t="s">
        <v>94</v>
      </c>
      <c r="C77" s="82" t="s">
        <v>95</v>
      </c>
      <c r="D77" s="72">
        <v>2771</v>
      </c>
      <c r="E77" s="72">
        <v>7289.2</v>
      </c>
      <c r="F77" s="72">
        <v>0</v>
      </c>
      <c r="G77" s="72">
        <v>8713</v>
      </c>
      <c r="H77" s="72">
        <v>3000</v>
      </c>
      <c r="I77" s="72">
        <v>0</v>
      </c>
      <c r="J77" s="72">
        <v>0</v>
      </c>
    </row>
    <row r="78" spans="1:10" ht="15">
      <c r="A78" s="34" t="s">
        <v>48</v>
      </c>
      <c r="B78" s="35"/>
      <c r="C78" s="35" t="s">
        <v>49</v>
      </c>
      <c r="D78" s="105">
        <f aca="true" t="shared" si="30" ref="D78:J78">SUM(D79)</f>
        <v>0</v>
      </c>
      <c r="E78" s="105">
        <f t="shared" si="30"/>
        <v>0</v>
      </c>
      <c r="F78" s="105">
        <f t="shared" si="30"/>
        <v>10000</v>
      </c>
      <c r="G78" s="105">
        <f t="shared" si="30"/>
        <v>0</v>
      </c>
      <c r="H78" s="105">
        <f t="shared" si="30"/>
        <v>30000</v>
      </c>
      <c r="I78" s="105">
        <f t="shared" si="30"/>
        <v>26720</v>
      </c>
      <c r="J78" s="105">
        <f t="shared" si="30"/>
        <v>26186</v>
      </c>
    </row>
    <row r="79" spans="1:10" ht="15">
      <c r="A79" s="102" t="s">
        <v>50</v>
      </c>
      <c r="B79" s="103">
        <v>710</v>
      </c>
      <c r="C79" s="103" t="s">
        <v>95</v>
      </c>
      <c r="D79" s="104">
        <v>0</v>
      </c>
      <c r="E79" s="104">
        <v>0</v>
      </c>
      <c r="F79" s="104">
        <v>10000</v>
      </c>
      <c r="G79" s="104">
        <v>0</v>
      </c>
      <c r="H79" s="104">
        <v>30000</v>
      </c>
      <c r="I79" s="104">
        <v>26720</v>
      </c>
      <c r="J79" s="104">
        <v>26186</v>
      </c>
    </row>
    <row r="80" spans="1:10" ht="15">
      <c r="A80" s="39" t="s">
        <v>54</v>
      </c>
      <c r="B80" s="90"/>
      <c r="C80" s="39" t="s">
        <v>55</v>
      </c>
      <c r="D80" s="88">
        <f>SUM(D81:D82)</f>
        <v>0</v>
      </c>
      <c r="E80" s="88">
        <f aca="true" t="shared" si="31" ref="E80:J80">SUM(E81:E82)</f>
        <v>7999</v>
      </c>
      <c r="F80" s="88">
        <f t="shared" si="31"/>
        <v>0</v>
      </c>
      <c r="G80" s="88">
        <f t="shared" si="31"/>
        <v>0</v>
      </c>
      <c r="H80" s="88">
        <f t="shared" si="31"/>
        <v>676813</v>
      </c>
      <c r="I80" s="88">
        <f t="shared" si="31"/>
        <v>117682</v>
      </c>
      <c r="J80" s="88">
        <f t="shared" si="31"/>
        <v>0</v>
      </c>
    </row>
    <row r="81" spans="1:10" ht="15">
      <c r="A81" s="83" t="s">
        <v>52</v>
      </c>
      <c r="B81" s="91" t="s">
        <v>94</v>
      </c>
      <c r="C81" s="83" t="s">
        <v>95</v>
      </c>
      <c r="D81" s="84">
        <v>0</v>
      </c>
      <c r="E81" s="84">
        <v>7999</v>
      </c>
      <c r="F81" s="84">
        <v>0</v>
      </c>
      <c r="G81" s="85">
        <v>0</v>
      </c>
      <c r="H81" s="84">
        <v>0</v>
      </c>
      <c r="I81" s="84">
        <v>0</v>
      </c>
      <c r="J81" s="84">
        <v>0</v>
      </c>
    </row>
    <row r="82" spans="1:10" ht="15">
      <c r="A82" s="83" t="s">
        <v>56</v>
      </c>
      <c r="B82" s="91" t="s">
        <v>94</v>
      </c>
      <c r="C82" s="83" t="s">
        <v>95</v>
      </c>
      <c r="D82" s="84">
        <v>0</v>
      </c>
      <c r="E82" s="84">
        <v>0</v>
      </c>
      <c r="F82" s="84">
        <v>0</v>
      </c>
      <c r="G82" s="84">
        <v>0</v>
      </c>
      <c r="H82" s="84">
        <v>676813</v>
      </c>
      <c r="I82" s="84">
        <v>117682</v>
      </c>
      <c r="J82" s="84">
        <v>0</v>
      </c>
    </row>
    <row r="83" spans="1:10" ht="15">
      <c r="A83" s="37" t="s">
        <v>58</v>
      </c>
      <c r="B83" s="113"/>
      <c r="C83" s="37" t="s">
        <v>114</v>
      </c>
      <c r="D83" s="114">
        <f aca="true" t="shared" si="32" ref="D83:J83">SUM(D84)</f>
        <v>0</v>
      </c>
      <c r="E83" s="114">
        <f t="shared" si="32"/>
        <v>0</v>
      </c>
      <c r="F83" s="114">
        <f t="shared" si="32"/>
        <v>0</v>
      </c>
      <c r="G83" s="114">
        <f t="shared" si="32"/>
        <v>136324</v>
      </c>
      <c r="H83" s="114">
        <f t="shared" si="32"/>
        <v>0</v>
      </c>
      <c r="I83" s="114">
        <f t="shared" si="32"/>
        <v>0</v>
      </c>
      <c r="J83" s="114">
        <f t="shared" si="32"/>
        <v>0</v>
      </c>
    </row>
    <row r="84" spans="1:10" ht="15">
      <c r="A84" s="109" t="s">
        <v>62</v>
      </c>
      <c r="B84" s="110" t="s">
        <v>94</v>
      </c>
      <c r="C84" s="109" t="s">
        <v>95</v>
      </c>
      <c r="D84" s="111">
        <v>0</v>
      </c>
      <c r="E84" s="111">
        <v>0</v>
      </c>
      <c r="F84" s="111">
        <v>0</v>
      </c>
      <c r="G84" s="112">
        <v>136324</v>
      </c>
      <c r="H84" s="111">
        <v>0</v>
      </c>
      <c r="I84" s="111">
        <v>0</v>
      </c>
      <c r="J84" s="111">
        <v>0</v>
      </c>
    </row>
    <row r="85" spans="1:10" ht="15">
      <c r="A85" s="48" t="s">
        <v>71</v>
      </c>
      <c r="B85" s="93"/>
      <c r="C85" s="49" t="s">
        <v>72</v>
      </c>
      <c r="D85" s="50">
        <f>SUM(D86:D87)</f>
        <v>7600</v>
      </c>
      <c r="E85" s="50">
        <f aca="true" t="shared" si="33" ref="E85:J85">SUM(E86:E87)</f>
        <v>8360</v>
      </c>
      <c r="F85" s="50">
        <f>SUM(F86:F87)</f>
        <v>0</v>
      </c>
      <c r="G85" s="50">
        <f t="shared" si="33"/>
        <v>0</v>
      </c>
      <c r="H85" s="50">
        <f t="shared" si="33"/>
        <v>0</v>
      </c>
      <c r="I85" s="50">
        <f t="shared" si="33"/>
        <v>0</v>
      </c>
      <c r="J85" s="50">
        <f t="shared" si="33"/>
        <v>0</v>
      </c>
    </row>
    <row r="86" spans="1:10" ht="15">
      <c r="A86" s="86" t="s">
        <v>76</v>
      </c>
      <c r="B86" s="92" t="s">
        <v>94</v>
      </c>
      <c r="C86" s="86" t="s">
        <v>95</v>
      </c>
      <c r="D86" s="87">
        <v>0</v>
      </c>
      <c r="E86" s="87">
        <v>8360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</row>
    <row r="87" spans="1:10" ht="15">
      <c r="A87" s="86" t="s">
        <v>96</v>
      </c>
      <c r="B87" s="92" t="s">
        <v>94</v>
      </c>
      <c r="C87" s="86" t="s">
        <v>95</v>
      </c>
      <c r="D87" s="87">
        <v>7600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</row>
    <row r="88" spans="1:10" ht="15">
      <c r="A88" s="58" t="s">
        <v>81</v>
      </c>
      <c r="B88" s="115"/>
      <c r="C88" s="59" t="s">
        <v>82</v>
      </c>
      <c r="D88" s="60">
        <f aca="true" t="shared" si="34" ref="D88:J88">SUM(D89:D90)</f>
        <v>0</v>
      </c>
      <c r="E88" s="60">
        <f t="shared" si="34"/>
        <v>8360</v>
      </c>
      <c r="F88" s="60">
        <f t="shared" si="34"/>
        <v>0</v>
      </c>
      <c r="G88" s="60">
        <f t="shared" si="34"/>
        <v>9389</v>
      </c>
      <c r="H88" s="60">
        <f t="shared" si="34"/>
        <v>0</v>
      </c>
      <c r="I88" s="60">
        <f t="shared" si="34"/>
        <v>0</v>
      </c>
      <c r="J88" s="60">
        <f t="shared" si="34"/>
        <v>0</v>
      </c>
    </row>
    <row r="89" spans="1:10" ht="15">
      <c r="A89" s="97" t="s">
        <v>113</v>
      </c>
      <c r="B89" s="99" t="s">
        <v>94</v>
      </c>
      <c r="C89" s="97" t="s">
        <v>95</v>
      </c>
      <c r="D89" s="98">
        <v>0</v>
      </c>
      <c r="E89" s="98">
        <v>8360</v>
      </c>
      <c r="F89" s="98">
        <v>0</v>
      </c>
      <c r="G89" s="98">
        <v>9389</v>
      </c>
      <c r="H89" s="98">
        <v>0</v>
      </c>
      <c r="I89" s="98">
        <v>0</v>
      </c>
      <c r="J89" s="98">
        <v>0</v>
      </c>
    </row>
    <row r="90" spans="1:10" ht="15">
      <c r="A90" s="6"/>
      <c r="B90" s="6"/>
      <c r="C90" s="6"/>
      <c r="D90" s="5"/>
      <c r="E90" s="5"/>
      <c r="F90" s="5"/>
      <c r="G90" s="5"/>
      <c r="H90" s="5"/>
      <c r="I90" s="5"/>
      <c r="J90" s="5"/>
    </row>
    <row r="91" spans="1:10" ht="15.75">
      <c r="A91" s="6"/>
      <c r="B91" s="6"/>
      <c r="C91" s="81" t="s">
        <v>103</v>
      </c>
      <c r="D91" s="7">
        <f aca="true" t="shared" si="35" ref="D91:J91">SUM(D92)</f>
        <v>100567.81</v>
      </c>
      <c r="E91" s="7">
        <f t="shared" si="35"/>
        <v>57667.86</v>
      </c>
      <c r="F91" s="7">
        <f t="shared" si="35"/>
        <v>59503</v>
      </c>
      <c r="G91" s="7">
        <f t="shared" si="35"/>
        <v>59891</v>
      </c>
      <c r="H91" s="7">
        <f t="shared" si="35"/>
        <v>60903</v>
      </c>
      <c r="I91" s="7">
        <f t="shared" si="35"/>
        <v>60903</v>
      </c>
      <c r="J91" s="7">
        <f t="shared" si="35"/>
        <v>60903</v>
      </c>
    </row>
    <row r="92" spans="1:10" ht="15">
      <c r="A92" s="61" t="s">
        <v>31</v>
      </c>
      <c r="B92" s="62"/>
      <c r="C92" s="62" t="s">
        <v>32</v>
      </c>
      <c r="D92" s="51">
        <f aca="true" t="shared" si="36" ref="D92:J92">SUM(D93)</f>
        <v>100567.81</v>
      </c>
      <c r="E92" s="51">
        <f t="shared" si="36"/>
        <v>57667.86</v>
      </c>
      <c r="F92" s="51">
        <f t="shared" si="36"/>
        <v>59503</v>
      </c>
      <c r="G92" s="51">
        <f t="shared" si="36"/>
        <v>59891</v>
      </c>
      <c r="H92" s="51">
        <f t="shared" si="36"/>
        <v>60903</v>
      </c>
      <c r="I92" s="51">
        <f t="shared" si="36"/>
        <v>60903</v>
      </c>
      <c r="J92" s="51">
        <f t="shared" si="36"/>
        <v>60903</v>
      </c>
    </row>
    <row r="93" spans="1:10" ht="15">
      <c r="A93" s="63" t="s">
        <v>41</v>
      </c>
      <c r="B93" s="64"/>
      <c r="C93" s="64" t="s">
        <v>42</v>
      </c>
      <c r="D93" s="65">
        <f>SUM(D94,D95)</f>
        <v>100567.81</v>
      </c>
      <c r="E93" s="65">
        <f aca="true" t="shared" si="37" ref="E93:J93">SUM(E94,E95)</f>
        <v>57667.86</v>
      </c>
      <c r="F93" s="65">
        <f t="shared" si="37"/>
        <v>59503</v>
      </c>
      <c r="G93" s="65">
        <f t="shared" si="37"/>
        <v>59891</v>
      </c>
      <c r="H93" s="65">
        <f t="shared" si="37"/>
        <v>60903</v>
      </c>
      <c r="I93" s="65">
        <f t="shared" si="37"/>
        <v>60903</v>
      </c>
      <c r="J93" s="65">
        <f t="shared" si="37"/>
        <v>60903</v>
      </c>
    </row>
    <row r="94" spans="1:10" ht="15">
      <c r="A94" s="6"/>
      <c r="B94" s="2">
        <v>810</v>
      </c>
      <c r="C94" s="2" t="s">
        <v>116</v>
      </c>
      <c r="D94" s="5">
        <v>0</v>
      </c>
      <c r="E94" s="5">
        <v>0</v>
      </c>
      <c r="F94" s="69">
        <v>1800</v>
      </c>
      <c r="G94" s="5">
        <v>2252</v>
      </c>
      <c r="H94" s="69">
        <v>3000</v>
      </c>
      <c r="I94" s="69">
        <v>3000</v>
      </c>
      <c r="J94" s="69">
        <v>3000</v>
      </c>
    </row>
    <row r="95" spans="1:10" ht="15">
      <c r="A95" s="6"/>
      <c r="B95" s="2">
        <v>820</v>
      </c>
      <c r="C95" s="2" t="s">
        <v>97</v>
      </c>
      <c r="D95" s="5">
        <v>100567.81</v>
      </c>
      <c r="E95" s="5">
        <v>57667.86</v>
      </c>
      <c r="F95" s="69">
        <v>57703</v>
      </c>
      <c r="G95" s="5">
        <v>57639</v>
      </c>
      <c r="H95" s="69">
        <v>57903</v>
      </c>
      <c r="I95" s="69">
        <v>57903</v>
      </c>
      <c r="J95" s="69">
        <v>57903</v>
      </c>
    </row>
    <row r="96" spans="1:10" ht="15">
      <c r="A96" s="6"/>
      <c r="B96" s="6"/>
      <c r="C96" s="6"/>
      <c r="D96" s="5"/>
      <c r="E96" s="5"/>
      <c r="F96" s="5"/>
      <c r="G96" s="5"/>
      <c r="H96" s="5"/>
      <c r="I96" s="5"/>
      <c r="J96" s="5"/>
    </row>
    <row r="97" spans="1:10" ht="15.75">
      <c r="A97" s="6"/>
      <c r="B97" s="6"/>
      <c r="C97" s="94" t="s">
        <v>99</v>
      </c>
      <c r="D97" s="101">
        <f aca="true" t="shared" si="38" ref="D97:J97">SUM(D4,D75,D91)</f>
        <v>491912.95999999996</v>
      </c>
      <c r="E97" s="101">
        <f t="shared" si="38"/>
        <v>436197.61</v>
      </c>
      <c r="F97" s="101">
        <f t="shared" si="38"/>
        <v>440918</v>
      </c>
      <c r="G97" s="101">
        <f t="shared" si="38"/>
        <v>618606</v>
      </c>
      <c r="H97" s="101">
        <f t="shared" si="38"/>
        <v>1154378</v>
      </c>
      <c r="I97" s="101">
        <f t="shared" si="38"/>
        <v>603783</v>
      </c>
      <c r="J97" s="101">
        <f t="shared" si="38"/>
        <v>490501</v>
      </c>
    </row>
    <row r="98" spans="1:10" ht="15">
      <c r="A98" s="6"/>
      <c r="B98" s="6"/>
      <c r="C98" s="2"/>
      <c r="D98" s="5"/>
      <c r="E98" s="5"/>
      <c r="F98" s="5"/>
      <c r="G98" s="5"/>
      <c r="H98" s="5"/>
      <c r="I98" s="5"/>
      <c r="J98" s="5"/>
    </row>
    <row r="99" spans="1:10" ht="15">
      <c r="A99" s="95"/>
      <c r="B99" s="95"/>
      <c r="C99" s="100" t="s">
        <v>98</v>
      </c>
      <c r="D99" s="96">
        <f>SUM(D100)</f>
        <v>95768.57</v>
      </c>
      <c r="E99" s="96">
        <f>SUM(E100)</f>
        <v>90000</v>
      </c>
      <c r="F99" s="96">
        <f>SUM(F100)</f>
        <v>95000</v>
      </c>
      <c r="G99" s="96">
        <f>SUM(G100)</f>
        <v>93355</v>
      </c>
      <c r="H99" s="96">
        <v>100000</v>
      </c>
      <c r="I99" s="96">
        <v>105000</v>
      </c>
      <c r="J99" s="96">
        <v>110000</v>
      </c>
    </row>
    <row r="100" spans="1:10" ht="15">
      <c r="A100" s="97"/>
      <c r="B100" s="99" t="s">
        <v>102</v>
      </c>
      <c r="C100" s="44" t="s">
        <v>100</v>
      </c>
      <c r="D100" s="98">
        <v>95768.57</v>
      </c>
      <c r="E100" s="98">
        <v>90000</v>
      </c>
      <c r="F100" s="98">
        <v>95000</v>
      </c>
      <c r="G100" s="98">
        <v>93355</v>
      </c>
      <c r="H100" s="98">
        <v>100000</v>
      </c>
      <c r="I100" s="98">
        <v>105000</v>
      </c>
      <c r="J100" s="98">
        <v>110000</v>
      </c>
    </row>
    <row r="101" spans="1:10" ht="15">
      <c r="A101" s="6"/>
      <c r="B101" s="6"/>
      <c r="C101" s="6"/>
      <c r="D101" s="5"/>
      <c r="E101" s="5"/>
      <c r="F101" s="5"/>
      <c r="G101" s="5"/>
      <c r="H101" s="5"/>
      <c r="I101" s="5"/>
      <c r="J101" s="5"/>
    </row>
    <row r="102" spans="1:10" ht="15.75">
      <c r="A102" s="6"/>
      <c r="B102" s="6"/>
      <c r="C102" s="94" t="s">
        <v>101</v>
      </c>
      <c r="D102" s="101">
        <f>SUM(D97,D99)</f>
        <v>587681.53</v>
      </c>
      <c r="E102" s="101">
        <f aca="true" t="shared" si="39" ref="E102:J102">SUM(E97,E99)</f>
        <v>526197.61</v>
      </c>
      <c r="F102" s="101">
        <f>SUM(F97,F99)</f>
        <v>535918</v>
      </c>
      <c r="G102" s="101">
        <f t="shared" si="39"/>
        <v>711961</v>
      </c>
      <c r="H102" s="101">
        <f t="shared" si="39"/>
        <v>1254378</v>
      </c>
      <c r="I102" s="101">
        <f t="shared" si="39"/>
        <v>708783</v>
      </c>
      <c r="J102" s="101">
        <f t="shared" si="39"/>
        <v>600501</v>
      </c>
    </row>
    <row r="103" spans="1:10" ht="15">
      <c r="A103" s="6"/>
      <c r="B103" s="6"/>
      <c r="C103" s="6"/>
      <c r="D103" s="5"/>
      <c r="E103" s="5"/>
      <c r="F103" s="5"/>
      <c r="G103" s="5"/>
      <c r="H103" s="5"/>
      <c r="I103" s="5"/>
      <c r="J103" s="5"/>
    </row>
    <row r="105" ht="15">
      <c r="C105" t="s">
        <v>111</v>
      </c>
    </row>
    <row r="106" ht="15">
      <c r="C106" t="s">
        <v>119</v>
      </c>
    </row>
    <row r="107" ht="15">
      <c r="C107" t="s">
        <v>120</v>
      </c>
    </row>
    <row r="108" ht="15">
      <c r="C108" t="s">
        <v>122</v>
      </c>
    </row>
    <row r="114" spans="1:10" ht="15">
      <c r="A114" s="119"/>
      <c r="B114" s="119"/>
      <c r="C114" s="119"/>
      <c r="D114" s="120"/>
      <c r="E114" s="120"/>
      <c r="F114" s="120"/>
      <c r="G114" s="120"/>
      <c r="H114" s="120"/>
      <c r="I114" s="120"/>
      <c r="J114" s="120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31" t="s">
        <v>105</v>
      </c>
      <c r="B2" s="31"/>
    </row>
    <row r="4" spans="1:9" ht="30">
      <c r="A4" s="8" t="s">
        <v>1</v>
      </c>
      <c r="B4" s="8" t="s">
        <v>2</v>
      </c>
      <c r="C4" s="9" t="s">
        <v>3</v>
      </c>
      <c r="D4" s="9" t="s">
        <v>106</v>
      </c>
      <c r="E4" s="9" t="s">
        <v>107</v>
      </c>
      <c r="F4" s="9" t="s">
        <v>108</v>
      </c>
      <c r="G4" s="9" t="s">
        <v>4</v>
      </c>
      <c r="H4" s="9" t="s">
        <v>5</v>
      </c>
      <c r="I4" s="9" t="s">
        <v>109</v>
      </c>
    </row>
    <row r="5" spans="1:9" ht="15">
      <c r="A5" s="18">
        <v>100</v>
      </c>
      <c r="B5" s="18" t="s">
        <v>7</v>
      </c>
      <c r="C5" s="19">
        <f>SUM(C6:C8)</f>
        <v>323816.55</v>
      </c>
      <c r="D5" s="19">
        <f aca="true" t="shared" si="0" ref="D5:I5">SUM(D6:D8)</f>
        <v>339411.73</v>
      </c>
      <c r="E5" s="19">
        <f>SUM(E6:E8)</f>
        <v>359564</v>
      </c>
      <c r="F5" s="19">
        <f>SUM(F6:F8)</f>
        <v>374228</v>
      </c>
      <c r="G5" s="19">
        <f t="shared" si="0"/>
        <v>395264</v>
      </c>
      <c r="H5" s="19">
        <f t="shared" si="0"/>
        <v>399500</v>
      </c>
      <c r="I5" s="19">
        <f t="shared" si="0"/>
        <v>404200</v>
      </c>
    </row>
    <row r="6" spans="1:9" ht="15">
      <c r="A6" s="2">
        <v>110</v>
      </c>
      <c r="B6" s="2" t="s">
        <v>8</v>
      </c>
      <c r="C6" s="5">
        <v>247712.06</v>
      </c>
      <c r="D6" s="5">
        <v>260454</v>
      </c>
      <c r="E6" s="5">
        <v>260000</v>
      </c>
      <c r="F6" s="5">
        <v>292328</v>
      </c>
      <c r="G6" s="5">
        <v>295700</v>
      </c>
      <c r="H6" s="5">
        <v>298500</v>
      </c>
      <c r="I6" s="5">
        <v>301200</v>
      </c>
    </row>
    <row r="7" spans="1:9" ht="15">
      <c r="A7" s="2">
        <v>120</v>
      </c>
      <c r="B7" s="2" t="s">
        <v>9</v>
      </c>
      <c r="C7" s="5">
        <v>52180.7</v>
      </c>
      <c r="D7" s="5">
        <v>51565.24</v>
      </c>
      <c r="E7" s="5">
        <v>66027</v>
      </c>
      <c r="F7" s="5">
        <v>53500</v>
      </c>
      <c r="G7" s="5">
        <v>66027</v>
      </c>
      <c r="H7" s="5">
        <v>67000</v>
      </c>
      <c r="I7" s="5">
        <v>68500</v>
      </c>
    </row>
    <row r="8" spans="1:9" ht="15">
      <c r="A8" s="2">
        <v>130</v>
      </c>
      <c r="B8" s="2" t="s">
        <v>10</v>
      </c>
      <c r="C8" s="5">
        <v>23923.79</v>
      </c>
      <c r="D8" s="5">
        <v>27392.49</v>
      </c>
      <c r="E8" s="5">
        <v>33537</v>
      </c>
      <c r="F8" s="5">
        <v>28400</v>
      </c>
      <c r="G8" s="5">
        <v>33537</v>
      </c>
      <c r="H8" s="5">
        <v>34000</v>
      </c>
      <c r="I8" s="5">
        <v>34500</v>
      </c>
    </row>
    <row r="9" spans="1:9" ht="18" customHeight="1">
      <c r="A9" s="18">
        <v>200</v>
      </c>
      <c r="B9" s="18" t="s">
        <v>11</v>
      </c>
      <c r="C9" s="19">
        <f>SUM(C10:C13)</f>
        <v>73726.26</v>
      </c>
      <c r="D9" s="19">
        <f aca="true" t="shared" si="1" ref="D9:I9">SUM(D10:D13)</f>
        <v>91442.23999999999</v>
      </c>
      <c r="E9" s="19">
        <f>SUM(E10:E13)</f>
        <v>83535</v>
      </c>
      <c r="F9" s="19">
        <f>SUM(F10:F13)</f>
        <v>85201</v>
      </c>
      <c r="G9" s="19">
        <f t="shared" si="1"/>
        <v>76801</v>
      </c>
      <c r="H9" s="19">
        <f t="shared" si="1"/>
        <v>83301</v>
      </c>
      <c r="I9" s="19">
        <f t="shared" si="1"/>
        <v>85201</v>
      </c>
    </row>
    <row r="10" spans="1:9" ht="15">
      <c r="A10" s="2">
        <v>210</v>
      </c>
      <c r="B10" s="2" t="s">
        <v>13</v>
      </c>
      <c r="C10" s="5">
        <v>67796.2</v>
      </c>
      <c r="D10" s="5">
        <v>69476.08</v>
      </c>
      <c r="E10" s="5">
        <v>68000</v>
      </c>
      <c r="F10" s="5">
        <v>68000</v>
      </c>
      <c r="G10" s="5">
        <v>68000</v>
      </c>
      <c r="H10" s="5">
        <v>69000</v>
      </c>
      <c r="I10" s="5">
        <v>70000</v>
      </c>
    </row>
    <row r="11" spans="1:9" ht="15">
      <c r="A11" s="2">
        <v>220</v>
      </c>
      <c r="B11" s="2" t="s">
        <v>12</v>
      </c>
      <c r="C11" s="5">
        <v>5715.52</v>
      </c>
      <c r="D11" s="5">
        <v>15177.82</v>
      </c>
      <c r="E11" s="69">
        <v>10500</v>
      </c>
      <c r="F11" s="69">
        <v>12500</v>
      </c>
      <c r="G11" s="69">
        <v>6800</v>
      </c>
      <c r="H11" s="69">
        <v>10500</v>
      </c>
      <c r="I11" s="69">
        <v>11000</v>
      </c>
    </row>
    <row r="12" spans="1:9" ht="15">
      <c r="A12" s="2">
        <v>240</v>
      </c>
      <c r="B12" s="2" t="s">
        <v>14</v>
      </c>
      <c r="C12" s="5">
        <v>4.06</v>
      </c>
      <c r="D12" s="5">
        <v>2.59</v>
      </c>
      <c r="E12" s="5">
        <v>5</v>
      </c>
      <c r="F12" s="5">
        <v>1</v>
      </c>
      <c r="G12" s="5">
        <v>1</v>
      </c>
      <c r="H12" s="5">
        <v>1</v>
      </c>
      <c r="I12" s="5">
        <v>1</v>
      </c>
    </row>
    <row r="13" spans="1:9" ht="15">
      <c r="A13" s="2">
        <v>290</v>
      </c>
      <c r="B13" s="2" t="s">
        <v>15</v>
      </c>
      <c r="C13" s="5">
        <v>210.48</v>
      </c>
      <c r="D13" s="5">
        <v>6785.75</v>
      </c>
      <c r="E13" s="5">
        <v>5030</v>
      </c>
      <c r="F13" s="5">
        <v>4700</v>
      </c>
      <c r="G13" s="5">
        <v>2000</v>
      </c>
      <c r="H13" s="5">
        <v>3800</v>
      </c>
      <c r="I13" s="5">
        <v>4200</v>
      </c>
    </row>
    <row r="14" spans="1:9" ht="15">
      <c r="A14" s="18">
        <v>300</v>
      </c>
      <c r="B14" s="18" t="s">
        <v>16</v>
      </c>
      <c r="C14" s="19">
        <f aca="true" t="shared" si="2" ref="C14:I14">SUM(C15)</f>
        <v>187372.58</v>
      </c>
      <c r="D14" s="19">
        <f t="shared" si="2"/>
        <v>85002.83</v>
      </c>
      <c r="E14" s="19">
        <f t="shared" si="2"/>
        <v>77874</v>
      </c>
      <c r="F14" s="19">
        <f t="shared" si="2"/>
        <v>91000</v>
      </c>
      <c r="G14" s="19">
        <f t="shared" si="2"/>
        <v>90000</v>
      </c>
      <c r="H14" s="19">
        <f t="shared" si="2"/>
        <v>92500</v>
      </c>
      <c r="I14" s="19">
        <f t="shared" si="2"/>
        <v>95000</v>
      </c>
    </row>
    <row r="15" spans="1:9" ht="15">
      <c r="A15" s="2">
        <v>310</v>
      </c>
      <c r="B15" s="2" t="s">
        <v>17</v>
      </c>
      <c r="C15" s="5">
        <v>187372.58</v>
      </c>
      <c r="D15" s="5">
        <v>85002.83</v>
      </c>
      <c r="E15" s="5">
        <v>77874</v>
      </c>
      <c r="F15" s="5">
        <v>91000</v>
      </c>
      <c r="G15" s="5">
        <v>90000</v>
      </c>
      <c r="H15" s="5">
        <v>92500</v>
      </c>
      <c r="I15" s="5">
        <v>95000</v>
      </c>
    </row>
    <row r="16" spans="1:9" ht="15">
      <c r="A16" s="22"/>
      <c r="B16" s="22" t="s">
        <v>19</v>
      </c>
      <c r="C16" s="23">
        <f aca="true" t="shared" si="3" ref="C16:I16">SUM(C5,C9,C14)</f>
        <v>584915.39</v>
      </c>
      <c r="D16" s="23">
        <f t="shared" si="3"/>
        <v>515856.8</v>
      </c>
      <c r="E16" s="23">
        <f t="shared" si="3"/>
        <v>520973</v>
      </c>
      <c r="F16" s="23">
        <f t="shared" si="3"/>
        <v>550429</v>
      </c>
      <c r="G16" s="23">
        <f t="shared" si="3"/>
        <v>562065</v>
      </c>
      <c r="H16" s="23">
        <f t="shared" si="3"/>
        <v>575301</v>
      </c>
      <c r="I16" s="23">
        <f t="shared" si="3"/>
        <v>584401</v>
      </c>
    </row>
    <row r="17" spans="1:9" ht="15">
      <c r="A17" s="2"/>
      <c r="B17" s="2"/>
      <c r="C17" s="5"/>
      <c r="D17" s="5"/>
      <c r="E17" s="5"/>
      <c r="F17" s="5"/>
      <c r="G17" s="5"/>
      <c r="H17" s="5"/>
      <c r="I17" s="5"/>
    </row>
    <row r="18" spans="1:9" ht="15">
      <c r="A18" s="3">
        <v>230</v>
      </c>
      <c r="B18" s="3" t="s">
        <v>18</v>
      </c>
      <c r="C18" s="5">
        <v>154</v>
      </c>
      <c r="D18" s="5">
        <v>1650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5">
      <c r="A19" s="107">
        <v>320</v>
      </c>
      <c r="B19" s="74" t="s">
        <v>112</v>
      </c>
      <c r="C19" s="108">
        <v>0</v>
      </c>
      <c r="D19" s="108">
        <v>0</v>
      </c>
      <c r="E19" s="108">
        <v>0</v>
      </c>
      <c r="F19" s="108">
        <v>0</v>
      </c>
      <c r="G19" s="69">
        <v>676813</v>
      </c>
      <c r="H19" s="69">
        <v>117682</v>
      </c>
      <c r="I19" s="108">
        <v>0</v>
      </c>
    </row>
    <row r="20" spans="1:9" ht="15">
      <c r="A20" s="24"/>
      <c r="B20" s="22" t="s">
        <v>20</v>
      </c>
      <c r="C20" s="23">
        <f>SUM(C18:C19)</f>
        <v>154</v>
      </c>
      <c r="D20" s="23">
        <f aca="true" t="shared" si="4" ref="D20:I20">SUM(D18:D19)</f>
        <v>1650</v>
      </c>
      <c r="E20" s="23">
        <f t="shared" si="4"/>
        <v>0</v>
      </c>
      <c r="F20" s="23">
        <f t="shared" si="4"/>
        <v>0</v>
      </c>
      <c r="G20" s="23">
        <f t="shared" si="4"/>
        <v>676813</v>
      </c>
      <c r="H20" s="23">
        <f t="shared" si="4"/>
        <v>117682</v>
      </c>
      <c r="I20" s="23">
        <f t="shared" si="4"/>
        <v>0</v>
      </c>
    </row>
    <row r="21" spans="1:9" ht="15">
      <c r="A21" s="2"/>
      <c r="B21" s="2"/>
      <c r="C21" s="5"/>
      <c r="D21" s="5"/>
      <c r="E21" s="5"/>
      <c r="F21" s="5"/>
      <c r="G21" s="5"/>
      <c r="H21" s="5"/>
      <c r="I21" s="5"/>
    </row>
    <row r="22" spans="1:9" ht="15">
      <c r="A22" s="18">
        <v>400</v>
      </c>
      <c r="B22" s="18" t="s">
        <v>21</v>
      </c>
      <c r="C22" s="19">
        <f>SUM(C23:C24)</f>
        <v>0</v>
      </c>
      <c r="D22" s="19">
        <f aca="true" t="shared" si="5" ref="D22:I22">SUM(D23:D24)</f>
        <v>0</v>
      </c>
      <c r="E22" s="19">
        <f>SUM(E23:E24)</f>
        <v>2945</v>
      </c>
      <c r="F22" s="19">
        <f>SUM(F23:F24)</f>
        <v>2945</v>
      </c>
      <c r="G22" s="19">
        <f t="shared" si="5"/>
        <v>3000</v>
      </c>
      <c r="H22" s="19">
        <f t="shared" si="5"/>
        <v>3000</v>
      </c>
      <c r="I22" s="19">
        <f t="shared" si="5"/>
        <v>3000</v>
      </c>
    </row>
    <row r="23" spans="1:9" ht="15">
      <c r="A23" s="3">
        <v>410</v>
      </c>
      <c r="B23" s="3" t="s">
        <v>22</v>
      </c>
      <c r="C23" s="5">
        <v>0</v>
      </c>
      <c r="D23" s="5">
        <v>0</v>
      </c>
      <c r="E23" s="5">
        <v>2945</v>
      </c>
      <c r="F23" s="5">
        <v>2945</v>
      </c>
      <c r="G23" s="5">
        <v>3000</v>
      </c>
      <c r="H23" s="5">
        <v>3000</v>
      </c>
      <c r="I23" s="5">
        <v>3000</v>
      </c>
    </row>
    <row r="24" spans="1:9" ht="15">
      <c r="A24" s="3">
        <v>450</v>
      </c>
      <c r="B24" s="3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5">
      <c r="A25" s="18">
        <v>500</v>
      </c>
      <c r="B25" s="18" t="s">
        <v>25</v>
      </c>
      <c r="C25" s="19">
        <f aca="true" t="shared" si="6" ref="C25:I25">SUM(C26)</f>
        <v>6018.13</v>
      </c>
      <c r="D25" s="19">
        <f t="shared" si="6"/>
        <v>6129.4</v>
      </c>
      <c r="E25" s="19">
        <f t="shared" si="6"/>
        <v>6000</v>
      </c>
      <c r="F25" s="19">
        <f t="shared" si="6"/>
        <v>152587</v>
      </c>
      <c r="G25" s="19">
        <f t="shared" si="6"/>
        <v>6000</v>
      </c>
      <c r="H25" s="19">
        <f t="shared" si="6"/>
        <v>6000</v>
      </c>
      <c r="I25" s="19">
        <f t="shared" si="6"/>
        <v>6000</v>
      </c>
    </row>
    <row r="26" spans="1:9" ht="15">
      <c r="A26" s="3">
        <v>510</v>
      </c>
      <c r="B26" s="3" t="s">
        <v>24</v>
      </c>
      <c r="C26" s="5">
        <v>6018.13</v>
      </c>
      <c r="D26" s="5">
        <v>6129.4</v>
      </c>
      <c r="E26" s="5">
        <v>6000</v>
      </c>
      <c r="F26" s="5">
        <v>152587</v>
      </c>
      <c r="G26" s="5">
        <v>6000</v>
      </c>
      <c r="H26" s="5">
        <v>6000</v>
      </c>
      <c r="I26" s="5">
        <v>6000</v>
      </c>
    </row>
    <row r="27" spans="1:9" ht="15">
      <c r="A27" s="3"/>
      <c r="B27" s="3"/>
      <c r="C27" s="5"/>
      <c r="D27" s="5"/>
      <c r="E27" s="5"/>
      <c r="F27" s="5"/>
      <c r="G27" s="5"/>
      <c r="H27" s="5"/>
      <c r="I27" s="5"/>
    </row>
    <row r="28" spans="1:9" ht="15">
      <c r="A28" s="24"/>
      <c r="B28" s="22" t="s">
        <v>26</v>
      </c>
      <c r="C28" s="23">
        <f>SUM(C22,C25)</f>
        <v>6018.13</v>
      </c>
      <c r="D28" s="23">
        <f aca="true" t="shared" si="7" ref="D28:I28">SUM(D22,D25)</f>
        <v>6129.4</v>
      </c>
      <c r="E28" s="23">
        <f>SUM(E22,E25)</f>
        <v>8945</v>
      </c>
      <c r="F28" s="23">
        <f>SUM(F22,F25)</f>
        <v>155532</v>
      </c>
      <c r="G28" s="23">
        <f t="shared" si="7"/>
        <v>9000</v>
      </c>
      <c r="H28" s="23">
        <f t="shared" si="7"/>
        <v>9000</v>
      </c>
      <c r="I28" s="23">
        <f t="shared" si="7"/>
        <v>9000</v>
      </c>
    </row>
    <row r="29" spans="1:9" ht="15">
      <c r="A29" s="74"/>
      <c r="B29" s="75"/>
      <c r="C29" s="76"/>
      <c r="D29" s="76"/>
      <c r="E29" s="76"/>
      <c r="F29" s="76"/>
      <c r="G29" s="76"/>
      <c r="H29" s="76"/>
      <c r="I29" s="76"/>
    </row>
    <row r="30" spans="1:9" ht="15">
      <c r="A30" s="28"/>
      <c r="B30" s="29" t="s">
        <v>92</v>
      </c>
      <c r="C30" s="30">
        <f aca="true" t="shared" si="8" ref="C30:I30">SUM(C16,C20,C28)</f>
        <v>591087.52</v>
      </c>
      <c r="D30" s="30">
        <f t="shared" si="8"/>
        <v>523636.2</v>
      </c>
      <c r="E30" s="30">
        <f t="shared" si="8"/>
        <v>529918</v>
      </c>
      <c r="F30" s="30">
        <f t="shared" si="8"/>
        <v>705961</v>
      </c>
      <c r="G30" s="30">
        <f t="shared" si="8"/>
        <v>1247878</v>
      </c>
      <c r="H30" s="30">
        <f t="shared" si="8"/>
        <v>701983</v>
      </c>
      <c r="I30" s="30">
        <f t="shared" si="8"/>
        <v>593401</v>
      </c>
    </row>
    <row r="31" spans="1:9" ht="15">
      <c r="A31" s="2"/>
      <c r="B31" s="2"/>
      <c r="C31" s="5"/>
      <c r="D31" s="5"/>
      <c r="E31" s="5"/>
      <c r="F31" s="5"/>
      <c r="G31" s="5"/>
      <c r="H31" s="5"/>
      <c r="I31" s="5"/>
    </row>
    <row r="32" spans="1:9" ht="15">
      <c r="A32" s="24"/>
      <c r="B32" s="25" t="s">
        <v>28</v>
      </c>
      <c r="C32" s="23">
        <f>SUM(C33)</f>
        <v>5562.45</v>
      </c>
      <c r="D32" s="23">
        <f>SUM(D33)</f>
        <v>6629.1</v>
      </c>
      <c r="E32" s="23">
        <f>SUM(E33)</f>
        <v>6000</v>
      </c>
      <c r="F32" s="23">
        <f>SUM(F33)</f>
        <v>6000</v>
      </c>
      <c r="G32" s="23">
        <v>6500</v>
      </c>
      <c r="H32" s="23">
        <v>6700</v>
      </c>
      <c r="I32" s="23">
        <v>7000</v>
      </c>
    </row>
    <row r="33" spans="1:9" ht="15">
      <c r="A33" s="27"/>
      <c r="B33" s="18" t="s">
        <v>27</v>
      </c>
      <c r="C33" s="19">
        <v>5562.45</v>
      </c>
      <c r="D33" s="19">
        <v>6629.1</v>
      </c>
      <c r="E33" s="19">
        <v>6000</v>
      </c>
      <c r="F33" s="19">
        <v>6000</v>
      </c>
      <c r="G33" s="19">
        <v>6500</v>
      </c>
      <c r="H33" s="19">
        <v>6700</v>
      </c>
      <c r="I33" s="19">
        <v>7000</v>
      </c>
    </row>
    <row r="34" spans="1:9" ht="15">
      <c r="A34" s="2"/>
      <c r="B34" s="2"/>
      <c r="C34" s="7"/>
      <c r="D34" s="7"/>
      <c r="E34" s="7"/>
      <c r="F34" s="7"/>
      <c r="G34" s="7"/>
      <c r="H34" s="7"/>
      <c r="I34" s="7"/>
    </row>
    <row r="35" spans="1:9" ht="15">
      <c r="A35" s="28"/>
      <c r="B35" s="29" t="s">
        <v>91</v>
      </c>
      <c r="C35" s="30">
        <f aca="true" t="shared" si="9" ref="C35:I35">SUM(C16,C20,C28,C32)</f>
        <v>596649.97</v>
      </c>
      <c r="D35" s="30">
        <f t="shared" si="9"/>
        <v>530265.3</v>
      </c>
      <c r="E35" s="30">
        <f t="shared" si="9"/>
        <v>535918</v>
      </c>
      <c r="F35" s="30">
        <f t="shared" si="9"/>
        <v>711961</v>
      </c>
      <c r="G35" s="30">
        <f t="shared" si="9"/>
        <v>1254378</v>
      </c>
      <c r="H35" s="30">
        <f t="shared" si="9"/>
        <v>708683</v>
      </c>
      <c r="I35" s="30">
        <f t="shared" si="9"/>
        <v>600401</v>
      </c>
    </row>
    <row r="36" spans="1:9" ht="15">
      <c r="A36" s="2"/>
      <c r="B36" s="2"/>
      <c r="C36" s="5"/>
      <c r="D36" s="5"/>
      <c r="E36" s="5"/>
      <c r="F36" s="5"/>
      <c r="G36" s="5"/>
      <c r="H36" s="5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ht="15">
      <c r="B38" t="s">
        <v>111</v>
      </c>
    </row>
    <row r="39" ht="15">
      <c r="B39" t="s">
        <v>119</v>
      </c>
    </row>
    <row r="40" ht="15">
      <c r="B40" t="s">
        <v>120</v>
      </c>
    </row>
    <row r="41" ht="15">
      <c r="B41" t="s">
        <v>121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LG tech, s.r.o.</cp:lastModifiedBy>
  <cp:lastPrinted>2016-05-20T10:02:17Z</cp:lastPrinted>
  <dcterms:created xsi:type="dcterms:W3CDTF">2014-11-27T08:26:35Z</dcterms:created>
  <dcterms:modified xsi:type="dcterms:W3CDTF">2016-12-24T07:01:19Z</dcterms:modified>
  <cp:category/>
  <cp:version/>
  <cp:contentType/>
  <cp:contentStatus/>
</cp:coreProperties>
</file>