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<sst xmlns="http://schemas.openxmlformats.org/spreadsheetml/2006/main" count="258" uniqueCount="140">
  <si>
    <t>FK</t>
  </si>
  <si>
    <t>EK</t>
  </si>
  <si>
    <t>Druh príjmu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</si>
  <si>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</si>
  <si>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</si>
  <si>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</si>
  <si>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</si>
  <si>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</si>
  <si>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</si>
  <si>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</si>
  <si>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</si>
  <si>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</si>
  <si>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</si>
  <si>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</si>
  <si>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</si>
  <si>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</si>
  <si>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</si>
  <si>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</si>
  <si>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</si>
  <si>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</si>
  <si>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</si>
  <si>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</si>
  <si>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</si>
  <si>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</si>
  <si>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</si>
  <si>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</si>
  <si>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</si>
  <si>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</si>
  <si>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</si>
  <si>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</si>
  <si>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</si>
  <si>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</si>
  <si>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</si>
  <si>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</si>
  <si>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</si>
  <si>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</si>
  <si>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</si>
  <si>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</si>
  <si>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</si>
  <si>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</si>
  <si>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</si>
  <si>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</si>
  <si>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</si>
  <si>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</si>
  <si>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</si>
  <si>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</si>
  <si>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</si>
  <si>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</si>
  <si>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</si>
  <si>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</si>
  <si>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</si>
  <si>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</si>
  <si>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</si>
  <si>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</si>
  <si>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</si>
  <si>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</si>
  <si>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</si>
  <si>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</si>
  <si>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</si>
  <si>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</si>
  <si>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</si>
  <si>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</si>
  <si>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</si>
  <si>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</si>
  <si>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</si>
  <si>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</si>
  <si>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</si>
  <si>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</si>
  <si>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</si>
  <si>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</si>
  <si>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</si>
  <si>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</si>
  <si>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</si>
  <si>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</si>
  <si>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</si>
  <si>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</si>
  <si>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</si>
  <si>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</si>
  <si>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</si>
  <si>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</si>
  <si>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</si>
  <si>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</si>
  <si>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</si>
  <si>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</si>
  <si>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</si>
  <si>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</si>
  <si>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</si>
  <si>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</si>
  <si>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</si>
  <si>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</si>
  <si>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</si>
  <si>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</si>
  <si>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</si>
  <si>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</si>
  <si>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</si>
  <si>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</si>
  <si>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Tuzemské kapitálové granty a transfery</t>
  </si>
  <si>
    <t>09.1.1.1</t>
  </si>
  <si>
    <t>Predprimárne vzdelávanie s bežnou starostlivosťou</t>
  </si>
  <si>
    <t>Jednotlivcovi</t>
  </si>
  <si>
    <t>06.3.0</t>
  </si>
  <si>
    <t>Zásobovanie vodou</t>
  </si>
  <si>
    <t>630</t>
  </si>
  <si>
    <t>700</t>
  </si>
  <si>
    <t>Kapitálové výdavky RO - Materská škola</t>
  </si>
  <si>
    <t>Obstarávanie kapitálových aktív (MŠ)</t>
  </si>
  <si>
    <t>Obstarávanie kapitálových aktív (OBEC)</t>
  </si>
  <si>
    <t>Obstarávanie kapitálových aktív (DOPRAVA)</t>
  </si>
  <si>
    <t>Obstarávanie kapitálových aktív (VODOVODY)</t>
  </si>
  <si>
    <t>Obstarávanie kapitálových aktív (VEREJNÉ OSVETLENIE)</t>
  </si>
  <si>
    <t>Obstarávanie kapitálových aktív (ODPADY)</t>
  </si>
  <si>
    <t>Obstarávanie kapitálových aktív (OCHRANA PRÍRODY)</t>
  </si>
  <si>
    <t>Obstarávanie kapitálových aktív (KULTÚRA)</t>
  </si>
  <si>
    <t>Obstarávanie kapitálových aktív (NÁBOŽENSTVO)</t>
  </si>
  <si>
    <t>05.2.0</t>
  </si>
  <si>
    <t>Nakladanie s odpadovými vodami</t>
  </si>
  <si>
    <t>Obstarávanie kapitálových aktív (ODPADOVÉ VODY)</t>
  </si>
  <si>
    <t>Obstarávanie kapitálových aktív (ŠPORT)</t>
  </si>
  <si>
    <t>Rok 2021 v Eur návrh</t>
  </si>
  <si>
    <t>Obstarávanie kapitálových aktív (BYTOVKY)</t>
  </si>
  <si>
    <t>Obstarávanie kapitálových aktív (ZŠ)</t>
  </si>
  <si>
    <t>Rok 2018 v Eur skutočnosť</t>
  </si>
  <si>
    <t>Rok 2022 v Eur návrh</t>
  </si>
  <si>
    <t>Rezervný fond, finančné zábezpeky</t>
  </si>
  <si>
    <t>Obstarávanie kapitálových aktív (ROZVOJ OBCÍ)</t>
  </si>
  <si>
    <t>Rok 2019 v Eur skutočnosť</t>
  </si>
  <si>
    <t>Rok 2020 v Eur schválený rozpočet</t>
  </si>
  <si>
    <t>Rok 2020 v Eur očakávaná skutočnosť</t>
  </si>
  <si>
    <t>Rok 2023 v Eur návrh</t>
  </si>
  <si>
    <t>Návrh rozpočtu na roky 2021-2023 a úprava rozpočtu r. 2020 vyvesené  dňa :  26. 11. 2020</t>
  </si>
  <si>
    <t xml:space="preserve">Návrh rozpočtu na roky 2021-2023 a úprava rozpočtu r. 2020  zvesené  dňa :  </t>
  </si>
  <si>
    <t>NÁVRH  rozpočtu obce na r. 2020 - 2022</t>
  </si>
  <si>
    <t>NÁVRH rozpočtu obce na roky 2021-2023</t>
  </si>
  <si>
    <t>02</t>
  </si>
  <si>
    <t>02.2.0</t>
  </si>
  <si>
    <t>CIVILNÁ OCHRANA</t>
  </si>
  <si>
    <t>Civilná ochrana</t>
  </si>
  <si>
    <t>Finančné zábezpeky Bytovky</t>
  </si>
  <si>
    <t>01.1.0</t>
  </si>
  <si>
    <t>Finančné zábezpeky Verejné obstarávanie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</si>
</sst>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ddd\,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30" fillId="0" borderId="10" xfId="0" applyNumberFormat="1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13" borderId="10" xfId="0" applyFont="1" applyFill="1" applyBorder="1" applyAlignment="1">
      <alignment/>
    </xf>
    <xf numFmtId="2" fontId="30" fillId="13" borderId="10" xfId="0" applyNumberFormat="1" applyFont="1" applyFill="1" applyBorder="1" applyAlignment="1">
      <alignment/>
    </xf>
    <xf numFmtId="0" fontId="30" fillId="12" borderId="10" xfId="0" applyFont="1" applyFill="1" applyBorder="1" applyAlignment="1">
      <alignment/>
    </xf>
    <xf numFmtId="2" fontId="30" fillId="12" borderId="10" xfId="0" applyNumberFormat="1" applyFont="1" applyFill="1" applyBorder="1" applyAlignment="1">
      <alignment/>
    </xf>
    <xf numFmtId="0" fontId="30" fillId="11" borderId="10" xfId="0" applyFont="1" applyFill="1" applyBorder="1" applyAlignment="1">
      <alignment/>
    </xf>
    <xf numFmtId="2" fontId="30" fillId="11" borderId="10" xfId="0" applyNumberFormat="1" applyFont="1" applyFill="1" applyBorder="1" applyAlignment="1">
      <alignment/>
    </xf>
    <xf numFmtId="0" fontId="30" fillId="9" borderId="10" xfId="0" applyFont="1" applyFill="1" applyBorder="1" applyAlignment="1">
      <alignment/>
    </xf>
    <xf numFmtId="2" fontId="30" fillId="9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0" fontId="30" fillId="8" borderId="10" xfId="0" applyFont="1" applyFill="1" applyBorder="1" applyAlignment="1">
      <alignment/>
    </xf>
    <xf numFmtId="2" fontId="30" fillId="8" borderId="10" xfId="0" applyNumberFormat="1" applyFont="1" applyFill="1" applyBorder="1" applyAlignment="1">
      <alignment/>
    </xf>
    <xf numFmtId="0" fontId="30" fillId="35" borderId="10" xfId="0" applyFont="1" applyFill="1" applyBorder="1" applyAlignment="1">
      <alignment/>
    </xf>
    <xf numFmtId="2" fontId="3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30" fillId="18" borderId="10" xfId="0" applyFont="1" applyFill="1" applyBorder="1" applyAlignment="1">
      <alignment/>
    </xf>
    <xf numFmtId="2" fontId="30" fillId="18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0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49" fontId="30" fillId="17" borderId="10" xfId="0" applyNumberFormat="1" applyFont="1" applyFill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2" fontId="30" fillId="17" borderId="10" xfId="0" applyNumberFormat="1" applyFont="1" applyFill="1" applyBorder="1" applyAlignment="1">
      <alignment/>
    </xf>
    <xf numFmtId="49" fontId="30" fillId="18" borderId="10" xfId="0" applyNumberFormat="1" applyFont="1" applyFill="1" applyBorder="1" applyAlignment="1">
      <alignment horizontal="center"/>
    </xf>
    <xf numFmtId="49" fontId="30" fillId="15" borderId="10" xfId="0" applyNumberFormat="1" applyFont="1" applyFill="1" applyBorder="1" applyAlignment="1">
      <alignment horizontal="center"/>
    </xf>
    <xf numFmtId="0" fontId="30" fillId="15" borderId="10" xfId="0" applyFont="1" applyFill="1" applyBorder="1" applyAlignment="1">
      <alignment horizontal="center"/>
    </xf>
    <xf numFmtId="2" fontId="30" fillId="15" borderId="10" xfId="0" applyNumberFormat="1" applyFont="1" applyFill="1" applyBorder="1" applyAlignment="1">
      <alignment/>
    </xf>
    <xf numFmtId="49" fontId="30" fillId="9" borderId="10" xfId="0" applyNumberFormat="1" applyFont="1" applyFill="1" applyBorder="1" applyAlignment="1">
      <alignment/>
    </xf>
    <xf numFmtId="49" fontId="30" fillId="13" borderId="10" xfId="0" applyNumberFormat="1" applyFont="1" applyFill="1" applyBorder="1" applyAlignment="1">
      <alignment/>
    </xf>
    <xf numFmtId="49" fontId="30" fillId="11" borderId="10" xfId="0" applyNumberFormat="1" applyFont="1" applyFill="1" applyBorder="1" applyAlignment="1">
      <alignment/>
    </xf>
    <xf numFmtId="49" fontId="30" fillId="8" borderId="10" xfId="0" applyNumberFormat="1" applyFont="1" applyFill="1" applyBorder="1" applyAlignment="1">
      <alignment/>
    </xf>
    <xf numFmtId="49" fontId="30" fillId="12" borderId="10" xfId="0" applyNumberFormat="1" applyFont="1" applyFill="1" applyBorder="1" applyAlignment="1">
      <alignment/>
    </xf>
    <xf numFmtId="49" fontId="30" fillId="36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2" fontId="30" fillId="36" borderId="10" xfId="0" applyNumberFormat="1" applyFont="1" applyFill="1" applyBorder="1" applyAlignment="1">
      <alignment/>
    </xf>
    <xf numFmtId="2" fontId="30" fillId="37" borderId="10" xfId="0" applyNumberFormat="1" applyFont="1" applyFill="1" applyBorder="1" applyAlignment="1">
      <alignment/>
    </xf>
    <xf numFmtId="49" fontId="30" fillId="19" borderId="10" xfId="0" applyNumberFormat="1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2" fontId="30" fillId="19" borderId="10" xfId="0" applyNumberFormat="1" applyFont="1" applyFill="1" applyBorder="1" applyAlignment="1">
      <alignment/>
    </xf>
    <xf numFmtId="49" fontId="30" fillId="37" borderId="10" xfId="0" applyNumberFormat="1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/>
    </xf>
    <xf numFmtId="0" fontId="30" fillId="38" borderId="10" xfId="0" applyFont="1" applyFill="1" applyBorder="1" applyAlignment="1">
      <alignment/>
    </xf>
    <xf numFmtId="2" fontId="30" fillId="38" borderId="10" xfId="0" applyNumberFormat="1" applyFont="1" applyFill="1" applyBorder="1" applyAlignment="1">
      <alignment/>
    </xf>
    <xf numFmtId="49" fontId="30" fillId="39" borderId="10" xfId="0" applyNumberFormat="1" applyFont="1" applyFill="1" applyBorder="1" applyAlignment="1">
      <alignment/>
    </xf>
    <xf numFmtId="0" fontId="30" fillId="39" borderId="10" xfId="0" applyFont="1" applyFill="1" applyBorder="1" applyAlignment="1">
      <alignment/>
    </xf>
    <xf numFmtId="2" fontId="30" fillId="39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30" fillId="41" borderId="10" xfId="0" applyNumberFormat="1" applyFont="1" applyFill="1" applyBorder="1" applyAlignment="1">
      <alignment horizontal="center"/>
    </xf>
    <xf numFmtId="2" fontId="30" fillId="41" borderId="10" xfId="0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49" fontId="30" fillId="42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30" fillId="40" borderId="10" xfId="0" applyFont="1" applyFill="1" applyBorder="1" applyAlignment="1">
      <alignment/>
    </xf>
    <xf numFmtId="2" fontId="30" fillId="40" borderId="10" xfId="0" applyNumberFormat="1" applyFont="1" applyFill="1" applyBorder="1" applyAlignment="1">
      <alignment/>
    </xf>
    <xf numFmtId="2" fontId="30" fillId="37" borderId="10" xfId="0" applyNumberFormat="1" applyFont="1" applyFill="1" applyBorder="1" applyAlignment="1">
      <alignment horizontal="right" vertical="center" wrapText="1"/>
    </xf>
    <xf numFmtId="2" fontId="30" fillId="42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49" fontId="0" fillId="3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right"/>
    </xf>
    <xf numFmtId="49" fontId="0" fillId="39" borderId="10" xfId="0" applyNumberFormat="1" applyFill="1" applyBorder="1" applyAlignment="1">
      <alignment horizontal="right"/>
    </xf>
    <xf numFmtId="49" fontId="30" fillId="36" borderId="10" xfId="0" applyNumberFormat="1" applyFont="1" applyFill="1" applyBorder="1" applyAlignment="1">
      <alignment horizontal="right"/>
    </xf>
    <xf numFmtId="0" fontId="39" fillId="40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30" fillId="19" borderId="11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/>
    </xf>
    <xf numFmtId="49" fontId="3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49" fontId="30" fillId="18" borderId="10" xfId="0" applyNumberFormat="1" applyFont="1" applyFill="1" applyBorder="1" applyAlignment="1">
      <alignment horizontal="right"/>
    </xf>
    <xf numFmtId="49" fontId="30" fillId="19" borderId="10" xfId="0" applyNumberFormat="1" applyFont="1" applyFill="1" applyBorder="1" applyAlignment="1">
      <alignment horizontal="right"/>
    </xf>
    <xf numFmtId="49" fontId="3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0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30" fillId="13" borderId="10" xfId="0" applyNumberFormat="1" applyFont="1" applyFill="1" applyBorder="1" applyAlignment="1">
      <alignment horizontal="center"/>
    </xf>
    <xf numFmtId="2" fontId="20" fillId="39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20" fillId="40" borderId="10" xfId="0" applyNumberFormat="1" applyFont="1" applyFill="1" applyBorder="1" applyAlignment="1">
      <alignment/>
    </xf>
    <xf numFmtId="2" fontId="20" fillId="0" borderId="10" xfId="37" applyNumberFormat="1" applyFont="1" applyBorder="1" applyAlignment="1">
      <alignment horizontal="right"/>
    </xf>
    <xf numFmtId="49" fontId="30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/>
    </xf>
    <xf numFmtId="2" fontId="30" fillId="10" borderId="10" xfId="0" applyNumberFormat="1" applyFont="1" applyFill="1" applyBorder="1" applyAlignment="1">
      <alignment/>
    </xf>
    <xf numFmtId="2" fontId="30" fillId="16" borderId="10" xfId="0" applyNumberFormat="1" applyFont="1" applyFill="1" applyBorder="1" applyAlignment="1">
      <alignment/>
    </xf>
    <xf numFmtId="49" fontId="30" fillId="16" borderId="10" xfId="0" applyNumberFormat="1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49" fontId="0" fillId="10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49" fontId="0" fillId="8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2" fontId="20" fillId="8" borderId="10" xfId="0" applyNumberFormat="1" applyFont="1" applyFill="1" applyBorder="1" applyAlignment="1">
      <alignment/>
    </xf>
    <xf numFmtId="49" fontId="0" fillId="10" borderId="10" xfId="0" applyNumberFormat="1" applyFill="1" applyBorder="1" applyAlignment="1">
      <alignment horizontal="left"/>
    </xf>
    <xf numFmtId="49" fontId="0" fillId="10" borderId="10" xfId="0" applyNumberFormat="1" applyFont="1" applyFill="1" applyBorder="1" applyAlignment="1">
      <alignment horizontal="right"/>
    </xf>
    <xf numFmtId="2" fontId="0" fillId="10" borderId="10" xfId="0" applyNumberFormat="1" applyFont="1" applyFill="1" applyBorder="1" applyAlignment="1">
      <alignment/>
    </xf>
    <xf numFmtId="49" fontId="0" fillId="10" borderId="10" xfId="0" applyNumberFormat="1" applyFont="1" applyFill="1" applyBorder="1" applyAlignment="1">
      <alignment horizontal="left"/>
    </xf>
    <xf numFmtId="49" fontId="0" fillId="10" borderId="10" xfId="0" applyNumberFormat="1" applyFill="1" applyBorder="1" applyAlignment="1">
      <alignment horizontal="right"/>
    </xf>
    <xf numFmtId="2" fontId="0" fillId="10" borderId="0" xfId="0" applyNumberFormat="1" applyFill="1" applyAlignment="1">
      <alignment/>
    </xf>
    <xf numFmtId="49" fontId="30" fillId="16" borderId="10" xfId="0" applyNumberFormat="1" applyFont="1" applyFill="1" applyBorder="1" applyAlignment="1">
      <alignment horizontal="right"/>
    </xf>
    <xf numFmtId="49" fontId="30" fillId="10" borderId="10" xfId="0" applyNumberFormat="1" applyFont="1" applyFill="1" applyBorder="1" applyAlignment="1">
      <alignment horizontal="right"/>
    </xf>
    <xf numFmtId="49" fontId="30" fillId="10" borderId="10" xfId="0" applyNumberFormat="1" applyFont="1" applyFill="1" applyBorder="1" applyAlignment="1">
      <alignment horizontal="left"/>
    </xf>
    <xf numFmtId="2" fontId="20" fillId="13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2" fontId="20" fillId="12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79">
      <selection activeCell="J126" sqref="J126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0" t="s">
        <v>132</v>
      </c>
    </row>
    <row r="3" spans="1:10" ht="45">
      <c r="A3" s="31" t="s">
        <v>0</v>
      </c>
      <c r="B3" s="31" t="s">
        <v>1</v>
      </c>
      <c r="C3" s="31" t="s">
        <v>3</v>
      </c>
      <c r="D3" s="32" t="s">
        <v>121</v>
      </c>
      <c r="E3" s="32" t="s">
        <v>125</v>
      </c>
      <c r="F3" s="32" t="s">
        <v>126</v>
      </c>
      <c r="G3" s="32" t="s">
        <v>127</v>
      </c>
      <c r="H3" s="32" t="s">
        <v>118</v>
      </c>
      <c r="I3" s="32" t="s">
        <v>122</v>
      </c>
      <c r="J3" s="32" t="s">
        <v>128</v>
      </c>
    </row>
    <row r="4" spans="1:10" ht="15.75">
      <c r="A4" s="1"/>
      <c r="B4" s="1"/>
      <c r="C4" s="72" t="s">
        <v>62</v>
      </c>
      <c r="D4" s="71">
        <f>SUM(D5,D19,D22,D25,D28,D38,D51,D64,D77)</f>
        <v>541975.2100000001</v>
      </c>
      <c r="E4" s="71">
        <f aca="true" t="shared" si="0" ref="E4:J4">SUM(E5,E19,E22,E25,E28,E38,E51,E64,E77)</f>
        <v>593810.21</v>
      </c>
      <c r="F4" s="71">
        <f t="shared" si="0"/>
        <v>606410</v>
      </c>
      <c r="G4" s="71">
        <f t="shared" si="0"/>
        <v>612428</v>
      </c>
      <c r="H4" s="71">
        <f t="shared" si="0"/>
        <v>643433</v>
      </c>
      <c r="I4" s="71">
        <f t="shared" si="0"/>
        <v>595944</v>
      </c>
      <c r="J4" s="71">
        <f t="shared" si="0"/>
        <v>593701</v>
      </c>
    </row>
    <row r="5" spans="1:10" ht="15">
      <c r="A5" s="52" t="s">
        <v>27</v>
      </c>
      <c r="B5" s="53"/>
      <c r="C5" s="53" t="s">
        <v>28</v>
      </c>
      <c r="D5" s="68">
        <f>SUM(D6,D11,D13,D17)</f>
        <v>198859.22</v>
      </c>
      <c r="E5" s="68">
        <f aca="true" t="shared" si="1" ref="E5:J5">SUM(E6,E11,E13,E17)</f>
        <v>232887.94</v>
      </c>
      <c r="F5" s="68">
        <f>SUM(F6,F11,F13,F17)</f>
        <v>244233</v>
      </c>
      <c r="G5" s="68">
        <f t="shared" si="1"/>
        <v>249422</v>
      </c>
      <c r="H5" s="68">
        <f t="shared" si="1"/>
        <v>251355</v>
      </c>
      <c r="I5" s="68">
        <f t="shared" si="1"/>
        <v>252327</v>
      </c>
      <c r="J5" s="68">
        <f t="shared" si="1"/>
        <v>250084</v>
      </c>
    </row>
    <row r="6" spans="1:10" ht="15">
      <c r="A6" s="54" t="s">
        <v>26</v>
      </c>
      <c r="B6" s="55"/>
      <c r="C6" s="55" t="s">
        <v>25</v>
      </c>
      <c r="D6" s="56">
        <f>SUM(D7:D10)</f>
        <v>188174.21000000002</v>
      </c>
      <c r="E6" s="56">
        <f aca="true" t="shared" si="2" ref="E6:J6">SUM(E7:E10)</f>
        <v>222585.3</v>
      </c>
      <c r="F6" s="56">
        <f>SUM(F7:F10)</f>
        <v>233053</v>
      </c>
      <c r="G6" s="56">
        <f t="shared" si="2"/>
        <v>239573</v>
      </c>
      <c r="H6" s="56">
        <f t="shared" si="2"/>
        <v>240947</v>
      </c>
      <c r="I6" s="56">
        <f t="shared" si="2"/>
        <v>240947</v>
      </c>
      <c r="J6" s="56">
        <f t="shared" si="2"/>
        <v>240947</v>
      </c>
    </row>
    <row r="7" spans="1:10" ht="15">
      <c r="A7" s="6"/>
      <c r="B7" s="2">
        <v>610</v>
      </c>
      <c r="C7" s="2" t="s">
        <v>29</v>
      </c>
      <c r="D7" s="5">
        <v>53807.88</v>
      </c>
      <c r="E7" s="5">
        <v>72402.76</v>
      </c>
      <c r="F7" s="5">
        <v>83236</v>
      </c>
      <c r="G7" s="5">
        <v>79932</v>
      </c>
      <c r="H7" s="5">
        <v>80455</v>
      </c>
      <c r="I7" s="5">
        <v>80455</v>
      </c>
      <c r="J7" s="5">
        <v>80455</v>
      </c>
    </row>
    <row r="8" spans="1:10" ht="15">
      <c r="A8" s="6"/>
      <c r="B8" s="2">
        <v>620</v>
      </c>
      <c r="C8" s="2" t="s">
        <v>30</v>
      </c>
      <c r="D8" s="5">
        <v>23823.01</v>
      </c>
      <c r="E8" s="5">
        <v>29140.64</v>
      </c>
      <c r="F8" s="5">
        <v>32952</v>
      </c>
      <c r="G8" s="5">
        <v>30964</v>
      </c>
      <c r="H8" s="5">
        <v>31768</v>
      </c>
      <c r="I8" s="5">
        <v>31768</v>
      </c>
      <c r="J8" s="5">
        <v>31768</v>
      </c>
    </row>
    <row r="9" spans="1:10" ht="15">
      <c r="A9" s="6"/>
      <c r="B9" s="2">
        <v>630</v>
      </c>
      <c r="C9" s="2" t="s">
        <v>31</v>
      </c>
      <c r="D9" s="5">
        <v>101646.56</v>
      </c>
      <c r="E9" s="5">
        <v>110089.56</v>
      </c>
      <c r="F9" s="60">
        <v>105975</v>
      </c>
      <c r="G9" s="60">
        <v>115873</v>
      </c>
      <c r="H9" s="60">
        <v>115774</v>
      </c>
      <c r="I9" s="60">
        <v>115774</v>
      </c>
      <c r="J9" s="60">
        <v>115774</v>
      </c>
    </row>
    <row r="10" spans="1:10" ht="15">
      <c r="A10" s="6"/>
      <c r="B10" s="2">
        <v>640</v>
      </c>
      <c r="C10" s="2" t="s">
        <v>32</v>
      </c>
      <c r="D10" s="5">
        <v>8896.76</v>
      </c>
      <c r="E10" s="5">
        <v>10952.34</v>
      </c>
      <c r="F10" s="105">
        <v>10890</v>
      </c>
      <c r="G10" s="104">
        <v>12804</v>
      </c>
      <c r="H10" s="105">
        <v>12950</v>
      </c>
      <c r="I10" s="105">
        <v>12950</v>
      </c>
      <c r="J10" s="105">
        <v>12950</v>
      </c>
    </row>
    <row r="11" spans="1:10" ht="15">
      <c r="A11" s="54" t="s">
        <v>33</v>
      </c>
      <c r="B11" s="55"/>
      <c r="C11" s="55" t="s">
        <v>34</v>
      </c>
      <c r="D11" s="56">
        <f aca="true" t="shared" si="3" ref="D11:J11">SUM(D12)</f>
        <v>2238.84</v>
      </c>
      <c r="E11" s="56">
        <f t="shared" si="3"/>
        <v>2149.23</v>
      </c>
      <c r="F11" s="56">
        <f t="shared" si="3"/>
        <v>2480</v>
      </c>
      <c r="G11" s="56">
        <f t="shared" si="3"/>
        <v>2340</v>
      </c>
      <c r="H11" s="56">
        <f t="shared" si="3"/>
        <v>2480</v>
      </c>
      <c r="I11" s="56">
        <f t="shared" si="3"/>
        <v>2600</v>
      </c>
      <c r="J11" s="56">
        <f t="shared" si="3"/>
        <v>2700</v>
      </c>
    </row>
    <row r="12" spans="1:10" ht="15">
      <c r="A12" s="6"/>
      <c r="B12" s="2">
        <v>630</v>
      </c>
      <c r="C12" s="2" t="s">
        <v>31</v>
      </c>
      <c r="D12" s="5">
        <v>2238.84</v>
      </c>
      <c r="E12" s="5">
        <v>2149.23</v>
      </c>
      <c r="F12" s="5">
        <v>2480</v>
      </c>
      <c r="G12" s="5">
        <v>2340</v>
      </c>
      <c r="H12" s="5">
        <v>2480</v>
      </c>
      <c r="I12" s="5">
        <v>2600</v>
      </c>
      <c r="J12" s="5">
        <v>2700</v>
      </c>
    </row>
    <row r="13" spans="1:10" ht="15">
      <c r="A13" s="54" t="s">
        <v>35</v>
      </c>
      <c r="B13" s="55"/>
      <c r="C13" s="55" t="s">
        <v>36</v>
      </c>
      <c r="D13" s="56">
        <f>SUM(D14:D16)</f>
        <v>526.86</v>
      </c>
      <c r="E13" s="56">
        <f aca="true" t="shared" si="4" ref="E13:J13">SUM(E14:E16)</f>
        <v>1684.76</v>
      </c>
      <c r="F13" s="56">
        <f>SUM(F14:F16)</f>
        <v>700</v>
      </c>
      <c r="G13" s="56">
        <f t="shared" si="4"/>
        <v>720</v>
      </c>
      <c r="H13" s="56">
        <f t="shared" si="4"/>
        <v>0</v>
      </c>
      <c r="I13" s="56">
        <f t="shared" si="4"/>
        <v>1684</v>
      </c>
      <c r="J13" s="56">
        <f t="shared" si="4"/>
        <v>0</v>
      </c>
    </row>
    <row r="14" spans="1:10" ht="15">
      <c r="A14" s="6"/>
      <c r="B14" s="2">
        <v>610</v>
      </c>
      <c r="C14" s="2" t="s">
        <v>29</v>
      </c>
      <c r="D14" s="5">
        <v>60</v>
      </c>
      <c r="E14" s="5">
        <v>180</v>
      </c>
      <c r="F14" s="5">
        <v>60</v>
      </c>
      <c r="G14" s="5">
        <v>60</v>
      </c>
      <c r="H14" s="5">
        <v>0</v>
      </c>
      <c r="I14" s="5">
        <v>180</v>
      </c>
      <c r="J14" s="5">
        <v>0</v>
      </c>
    </row>
    <row r="15" spans="1:10" ht="15">
      <c r="A15" s="6"/>
      <c r="B15" s="2">
        <v>620</v>
      </c>
      <c r="C15" s="2" t="s">
        <v>30</v>
      </c>
      <c r="D15" s="5">
        <v>21.27</v>
      </c>
      <c r="E15" s="5">
        <v>63.78</v>
      </c>
      <c r="F15" s="5">
        <v>21</v>
      </c>
      <c r="G15" s="5">
        <v>22</v>
      </c>
      <c r="H15" s="5">
        <v>0</v>
      </c>
      <c r="I15" s="5">
        <v>64</v>
      </c>
      <c r="J15" s="5">
        <v>0</v>
      </c>
    </row>
    <row r="16" spans="1:10" ht="15">
      <c r="A16" s="6"/>
      <c r="B16" s="2">
        <v>630</v>
      </c>
      <c r="C16" s="2" t="s">
        <v>31</v>
      </c>
      <c r="D16" s="5">
        <v>445.59</v>
      </c>
      <c r="E16" s="5">
        <v>1440.98</v>
      </c>
      <c r="F16" s="5">
        <v>619</v>
      </c>
      <c r="G16" s="5">
        <v>638</v>
      </c>
      <c r="H16" s="5">
        <v>0</v>
      </c>
      <c r="I16" s="5">
        <v>1440</v>
      </c>
      <c r="J16" s="5">
        <v>0</v>
      </c>
    </row>
    <row r="17" spans="1:10" ht="15">
      <c r="A17" s="54" t="s">
        <v>37</v>
      </c>
      <c r="B17" s="55"/>
      <c r="C17" s="55" t="s">
        <v>38</v>
      </c>
      <c r="D17" s="56">
        <f aca="true" t="shared" si="5" ref="D17:J17">SUM(D18)</f>
        <v>7919.31</v>
      </c>
      <c r="E17" s="56">
        <f t="shared" si="5"/>
        <v>6468.65</v>
      </c>
      <c r="F17" s="56">
        <f t="shared" si="5"/>
        <v>8000</v>
      </c>
      <c r="G17" s="56">
        <f t="shared" si="5"/>
        <v>6789</v>
      </c>
      <c r="H17" s="56">
        <f t="shared" si="5"/>
        <v>7928</v>
      </c>
      <c r="I17" s="56">
        <f t="shared" si="5"/>
        <v>7096</v>
      </c>
      <c r="J17" s="56">
        <f t="shared" si="5"/>
        <v>6437</v>
      </c>
    </row>
    <row r="18" spans="1:10" ht="15">
      <c r="A18" s="6"/>
      <c r="B18" s="2">
        <v>650</v>
      </c>
      <c r="C18" s="2" t="s">
        <v>39</v>
      </c>
      <c r="D18" s="5">
        <v>7919.31</v>
      </c>
      <c r="E18" s="5">
        <v>6468.65</v>
      </c>
      <c r="F18" s="60">
        <v>8000</v>
      </c>
      <c r="G18" s="5">
        <v>6789</v>
      </c>
      <c r="H18" s="60">
        <v>7928</v>
      </c>
      <c r="I18" s="60">
        <v>7096</v>
      </c>
      <c r="J18" s="60">
        <v>6437</v>
      </c>
    </row>
    <row r="19" spans="1:10" ht="15">
      <c r="A19" s="37" t="s">
        <v>133</v>
      </c>
      <c r="B19" s="38"/>
      <c r="C19" s="38" t="s">
        <v>135</v>
      </c>
      <c r="D19" s="39">
        <f aca="true" t="shared" si="6" ref="D19:J20">SUM(D20)</f>
        <v>0</v>
      </c>
      <c r="E19" s="39">
        <f t="shared" si="6"/>
        <v>0</v>
      </c>
      <c r="F19" s="39">
        <f t="shared" si="6"/>
        <v>0</v>
      </c>
      <c r="G19" s="39">
        <f t="shared" si="6"/>
        <v>13033</v>
      </c>
      <c r="H19" s="39">
        <f t="shared" si="6"/>
        <v>5690</v>
      </c>
      <c r="I19" s="39">
        <f t="shared" si="6"/>
        <v>5690</v>
      </c>
      <c r="J19" s="39">
        <f t="shared" si="6"/>
        <v>5690</v>
      </c>
    </row>
    <row r="20" spans="1:10" ht="15">
      <c r="A20" s="40" t="s">
        <v>134</v>
      </c>
      <c r="B20" s="16"/>
      <c r="C20" s="16" t="s">
        <v>136</v>
      </c>
      <c r="D20" s="17">
        <f t="shared" si="6"/>
        <v>0</v>
      </c>
      <c r="E20" s="17">
        <f t="shared" si="6"/>
        <v>0</v>
      </c>
      <c r="F20" s="17">
        <f t="shared" si="6"/>
        <v>0</v>
      </c>
      <c r="G20" s="17">
        <f t="shared" si="6"/>
        <v>13033</v>
      </c>
      <c r="H20" s="17">
        <f t="shared" si="6"/>
        <v>5690</v>
      </c>
      <c r="I20" s="17">
        <f t="shared" si="6"/>
        <v>5690</v>
      </c>
      <c r="J20" s="17">
        <f t="shared" si="6"/>
        <v>5690</v>
      </c>
    </row>
    <row r="21" spans="1:10" ht="15">
      <c r="A21" s="6"/>
      <c r="B21" s="2">
        <v>630</v>
      </c>
      <c r="C21" s="2" t="s">
        <v>31</v>
      </c>
      <c r="D21" s="5">
        <v>0</v>
      </c>
      <c r="E21" s="5">
        <v>0</v>
      </c>
      <c r="F21" s="5">
        <v>0</v>
      </c>
      <c r="G21" s="5">
        <v>13033</v>
      </c>
      <c r="H21" s="5">
        <v>5690</v>
      </c>
      <c r="I21" s="5">
        <v>5690</v>
      </c>
      <c r="J21" s="5">
        <v>5690</v>
      </c>
    </row>
    <row r="22" spans="1:10" ht="15">
      <c r="A22" s="33" t="s">
        <v>40</v>
      </c>
      <c r="B22" s="34"/>
      <c r="C22" s="34" t="s">
        <v>41</v>
      </c>
      <c r="D22" s="35">
        <f aca="true" t="shared" si="7" ref="D22:J22">SUM(D23)</f>
        <v>2000</v>
      </c>
      <c r="E22" s="35">
        <f t="shared" si="7"/>
        <v>2000</v>
      </c>
      <c r="F22" s="35">
        <f t="shared" si="7"/>
        <v>2000</v>
      </c>
      <c r="G22" s="35">
        <f t="shared" si="7"/>
        <v>2000</v>
      </c>
      <c r="H22" s="35">
        <f t="shared" si="7"/>
        <v>2000</v>
      </c>
      <c r="I22" s="35">
        <f t="shared" si="7"/>
        <v>2000</v>
      </c>
      <c r="J22" s="35">
        <f t="shared" si="7"/>
        <v>2000</v>
      </c>
    </row>
    <row r="23" spans="1:10" ht="15">
      <c r="A23" s="42" t="s">
        <v>42</v>
      </c>
      <c r="B23" s="14"/>
      <c r="C23" s="14" t="s">
        <v>43</v>
      </c>
      <c r="D23" s="15">
        <f aca="true" t="shared" si="8" ref="D23:J23">SUM(D24)</f>
        <v>2000</v>
      </c>
      <c r="E23" s="15">
        <f t="shared" si="8"/>
        <v>2000</v>
      </c>
      <c r="F23" s="15">
        <f t="shared" si="8"/>
        <v>2000</v>
      </c>
      <c r="G23" s="15">
        <f t="shared" si="8"/>
        <v>2000</v>
      </c>
      <c r="H23" s="15">
        <f t="shared" si="8"/>
        <v>2000</v>
      </c>
      <c r="I23" s="15">
        <f t="shared" si="8"/>
        <v>2000</v>
      </c>
      <c r="J23" s="15">
        <f t="shared" si="8"/>
        <v>2000</v>
      </c>
    </row>
    <row r="24" spans="1:10" ht="15">
      <c r="A24" s="6"/>
      <c r="B24" s="2">
        <v>640</v>
      </c>
      <c r="C24" s="2" t="s">
        <v>32</v>
      </c>
      <c r="D24" s="5">
        <v>2000</v>
      </c>
      <c r="E24" s="5">
        <v>2000</v>
      </c>
      <c r="F24" s="5">
        <v>2000</v>
      </c>
      <c r="G24" s="5">
        <v>2000</v>
      </c>
      <c r="H24" s="5">
        <v>2000</v>
      </c>
      <c r="I24" s="5">
        <v>2000</v>
      </c>
      <c r="J24" s="5">
        <v>2000</v>
      </c>
    </row>
    <row r="25" spans="1:10" ht="15">
      <c r="A25" s="113" t="s">
        <v>44</v>
      </c>
      <c r="B25" s="114"/>
      <c r="C25" s="114" t="s">
        <v>45</v>
      </c>
      <c r="D25" s="19">
        <f aca="true" t="shared" si="9" ref="D25:J25">SUM(D26)</f>
        <v>6202.97</v>
      </c>
      <c r="E25" s="19">
        <f t="shared" si="9"/>
        <v>7255.56</v>
      </c>
      <c r="F25" s="19">
        <f t="shared" si="9"/>
        <v>5690</v>
      </c>
      <c r="G25" s="19">
        <f t="shared" si="9"/>
        <v>3325</v>
      </c>
      <c r="H25" s="19">
        <f t="shared" si="9"/>
        <v>14274</v>
      </c>
      <c r="I25" s="19">
        <f t="shared" si="9"/>
        <v>5690</v>
      </c>
      <c r="J25" s="19">
        <f t="shared" si="9"/>
        <v>5690</v>
      </c>
    </row>
    <row r="26" spans="1:10" ht="15">
      <c r="A26" s="43" t="s">
        <v>46</v>
      </c>
      <c r="B26" s="20"/>
      <c r="C26" s="20" t="s">
        <v>47</v>
      </c>
      <c r="D26" s="21">
        <f aca="true" t="shared" si="10" ref="D26:J26">SUM(D27)</f>
        <v>6202.97</v>
      </c>
      <c r="E26" s="21">
        <f t="shared" si="10"/>
        <v>7255.56</v>
      </c>
      <c r="F26" s="21">
        <f t="shared" si="10"/>
        <v>5690</v>
      </c>
      <c r="G26" s="21">
        <f t="shared" si="10"/>
        <v>3325</v>
      </c>
      <c r="H26" s="21">
        <f t="shared" si="10"/>
        <v>14274</v>
      </c>
      <c r="I26" s="21">
        <f t="shared" si="10"/>
        <v>5690</v>
      </c>
      <c r="J26" s="21">
        <f t="shared" si="10"/>
        <v>5690</v>
      </c>
    </row>
    <row r="27" spans="1:10" ht="15">
      <c r="A27" s="6"/>
      <c r="B27" s="2">
        <v>630</v>
      </c>
      <c r="C27" s="2" t="s">
        <v>31</v>
      </c>
      <c r="D27" s="5">
        <v>6202.97</v>
      </c>
      <c r="E27" s="5">
        <v>7255.56</v>
      </c>
      <c r="F27" s="5">
        <v>5690</v>
      </c>
      <c r="G27" s="5">
        <v>3325</v>
      </c>
      <c r="H27" s="5">
        <v>14274</v>
      </c>
      <c r="I27" s="5">
        <v>5690</v>
      </c>
      <c r="J27" s="5">
        <v>5690</v>
      </c>
    </row>
    <row r="28" spans="1:10" ht="15">
      <c r="A28" s="36" t="s">
        <v>50</v>
      </c>
      <c r="B28" s="36"/>
      <c r="C28" s="36" t="s">
        <v>51</v>
      </c>
      <c r="D28" s="29">
        <f>SUM(D29,D31,D35)</f>
        <v>49629.049999999996</v>
      </c>
      <c r="E28" s="29">
        <f aca="true" t="shared" si="11" ref="E28:J28">SUM(E29,E31,E35)</f>
        <v>50532.7</v>
      </c>
      <c r="F28" s="29">
        <f>SUM(F29,F31,F35)</f>
        <v>52176</v>
      </c>
      <c r="G28" s="29">
        <f t="shared" si="11"/>
        <v>62741</v>
      </c>
      <c r="H28" s="29">
        <f t="shared" si="11"/>
        <v>48487</v>
      </c>
      <c r="I28" s="29">
        <f t="shared" si="11"/>
        <v>48488</v>
      </c>
      <c r="J28" s="29">
        <f t="shared" si="11"/>
        <v>48488</v>
      </c>
    </row>
    <row r="29" spans="1:10" ht="15">
      <c r="A29" s="44" t="s">
        <v>48</v>
      </c>
      <c r="B29" s="12"/>
      <c r="C29" s="12" t="s">
        <v>49</v>
      </c>
      <c r="D29" s="13">
        <f aca="true" t="shared" si="12" ref="D29:J29">SUM(D30)</f>
        <v>33036.75</v>
      </c>
      <c r="E29" s="13">
        <f t="shared" si="12"/>
        <v>29306.54</v>
      </c>
      <c r="F29" s="13">
        <f t="shared" si="12"/>
        <v>33300</v>
      </c>
      <c r="G29" s="13">
        <f t="shared" si="12"/>
        <v>32547</v>
      </c>
      <c r="H29" s="13">
        <f t="shared" si="12"/>
        <v>28220</v>
      </c>
      <c r="I29" s="13">
        <f t="shared" si="12"/>
        <v>28220</v>
      </c>
      <c r="J29" s="13">
        <f t="shared" si="12"/>
        <v>28220</v>
      </c>
    </row>
    <row r="30" spans="1:10" ht="15">
      <c r="A30" s="6"/>
      <c r="B30" s="2">
        <v>630</v>
      </c>
      <c r="C30" s="2" t="s">
        <v>31</v>
      </c>
      <c r="D30" s="5">
        <v>33036.75</v>
      </c>
      <c r="E30" s="5">
        <v>29306.54</v>
      </c>
      <c r="F30" s="5">
        <v>33300</v>
      </c>
      <c r="G30" s="5">
        <v>32547</v>
      </c>
      <c r="H30" s="5">
        <v>28220</v>
      </c>
      <c r="I30" s="5">
        <v>28220</v>
      </c>
      <c r="J30" s="5">
        <v>28220</v>
      </c>
    </row>
    <row r="31" spans="1:10" ht="15">
      <c r="A31" s="44" t="s">
        <v>114</v>
      </c>
      <c r="B31" s="12"/>
      <c r="C31" s="12" t="s">
        <v>115</v>
      </c>
      <c r="D31" s="13">
        <f>SUM(D32:D34)</f>
        <v>16476.85</v>
      </c>
      <c r="E31" s="13">
        <f aca="true" t="shared" si="13" ref="E31:J31">SUM(E32:E34)</f>
        <v>21113.05</v>
      </c>
      <c r="F31" s="13">
        <f>SUM(F32:F34)</f>
        <v>18763</v>
      </c>
      <c r="G31" s="13">
        <f t="shared" si="13"/>
        <v>30079</v>
      </c>
      <c r="H31" s="13">
        <f t="shared" si="13"/>
        <v>20152</v>
      </c>
      <c r="I31" s="13">
        <f t="shared" si="13"/>
        <v>20152</v>
      </c>
      <c r="J31" s="13">
        <f t="shared" si="13"/>
        <v>20152</v>
      </c>
    </row>
    <row r="32" spans="1:10" ht="15">
      <c r="A32" s="6"/>
      <c r="B32" s="2">
        <v>620</v>
      </c>
      <c r="C32" s="2" t="s">
        <v>30</v>
      </c>
      <c r="D32" s="5">
        <v>1546.16</v>
      </c>
      <c r="E32" s="5">
        <v>1514.78</v>
      </c>
      <c r="F32" s="5">
        <v>1443</v>
      </c>
      <c r="G32" s="5">
        <v>1652</v>
      </c>
      <c r="H32" s="5">
        <v>1652</v>
      </c>
      <c r="I32" s="5">
        <v>1652</v>
      </c>
      <c r="J32" s="5">
        <v>1652</v>
      </c>
    </row>
    <row r="33" spans="1:10" ht="15">
      <c r="A33" s="6"/>
      <c r="B33" s="2">
        <v>630</v>
      </c>
      <c r="C33" s="2" t="s">
        <v>31</v>
      </c>
      <c r="D33" s="5">
        <v>13805.69</v>
      </c>
      <c r="E33" s="5">
        <v>17218.27</v>
      </c>
      <c r="F33" s="104">
        <v>15160</v>
      </c>
      <c r="G33" s="104">
        <v>25787</v>
      </c>
      <c r="H33" s="104">
        <v>15860</v>
      </c>
      <c r="I33" s="104">
        <v>15860</v>
      </c>
      <c r="J33" s="104">
        <v>15860</v>
      </c>
    </row>
    <row r="34" spans="1:10" ht="15">
      <c r="A34" s="6"/>
      <c r="B34" s="2">
        <v>640</v>
      </c>
      <c r="C34" s="2" t="s">
        <v>32</v>
      </c>
      <c r="D34" s="5">
        <v>1125</v>
      </c>
      <c r="E34" s="5">
        <v>2380</v>
      </c>
      <c r="F34" s="104">
        <v>2160</v>
      </c>
      <c r="G34" s="104">
        <v>2640</v>
      </c>
      <c r="H34" s="104">
        <v>2640</v>
      </c>
      <c r="I34" s="104">
        <v>2640</v>
      </c>
      <c r="J34" s="104">
        <v>2640</v>
      </c>
    </row>
    <row r="35" spans="1:10" ht="15">
      <c r="A35" s="44" t="s">
        <v>52</v>
      </c>
      <c r="B35" s="12"/>
      <c r="C35" s="12" t="s">
        <v>53</v>
      </c>
      <c r="D35" s="13">
        <f>SUM(D36:D37)</f>
        <v>115.44999999999999</v>
      </c>
      <c r="E35" s="13">
        <f aca="true" t="shared" si="14" ref="E35:J35">SUM(E36:E37)</f>
        <v>113.10999999999999</v>
      </c>
      <c r="F35" s="13">
        <f>SUM(F36:F37)</f>
        <v>113</v>
      </c>
      <c r="G35" s="13">
        <f t="shared" si="14"/>
        <v>115</v>
      </c>
      <c r="H35" s="13">
        <f t="shared" si="14"/>
        <v>115</v>
      </c>
      <c r="I35" s="13">
        <f t="shared" si="14"/>
        <v>116</v>
      </c>
      <c r="J35" s="13">
        <f t="shared" si="14"/>
        <v>116</v>
      </c>
    </row>
    <row r="36" spans="1:10" ht="15">
      <c r="A36" s="2"/>
      <c r="B36" s="2">
        <v>610</v>
      </c>
      <c r="C36" s="2" t="s">
        <v>29</v>
      </c>
      <c r="D36" s="89">
        <v>85.55</v>
      </c>
      <c r="E36" s="89">
        <v>83.82</v>
      </c>
      <c r="F36" s="89">
        <v>84</v>
      </c>
      <c r="G36" s="89">
        <v>85</v>
      </c>
      <c r="H36" s="89">
        <v>85</v>
      </c>
      <c r="I36" s="89">
        <v>86</v>
      </c>
      <c r="J36" s="89">
        <v>86</v>
      </c>
    </row>
    <row r="37" spans="1:10" ht="15">
      <c r="A37" s="2"/>
      <c r="B37" s="2">
        <v>620</v>
      </c>
      <c r="C37" s="2" t="s">
        <v>30</v>
      </c>
      <c r="D37" s="89">
        <v>29.9</v>
      </c>
      <c r="E37" s="89">
        <v>29.29</v>
      </c>
      <c r="F37" s="89">
        <v>29</v>
      </c>
      <c r="G37" s="89">
        <v>30</v>
      </c>
      <c r="H37" s="89">
        <v>30</v>
      </c>
      <c r="I37" s="89">
        <v>30</v>
      </c>
      <c r="J37" s="89">
        <v>30</v>
      </c>
    </row>
    <row r="38" spans="1:10" ht="15">
      <c r="A38" s="111" t="s">
        <v>54</v>
      </c>
      <c r="B38" s="112"/>
      <c r="C38" s="112" t="s">
        <v>55</v>
      </c>
      <c r="D38" s="110">
        <f>SUM(D39,D45,D47,D49)</f>
        <v>57936.340000000004</v>
      </c>
      <c r="E38" s="110">
        <f aca="true" t="shared" si="15" ref="E38:J38">SUM(E39,E45,E47,E49)</f>
        <v>68151.03</v>
      </c>
      <c r="F38" s="110">
        <f>SUM(F39,F45,F47,F49)</f>
        <v>67684</v>
      </c>
      <c r="G38" s="110">
        <f t="shared" si="15"/>
        <v>74409</v>
      </c>
      <c r="H38" s="110">
        <f t="shared" si="15"/>
        <v>70301</v>
      </c>
      <c r="I38" s="110">
        <f t="shared" si="15"/>
        <v>70301</v>
      </c>
      <c r="J38" s="110">
        <f t="shared" si="15"/>
        <v>70301</v>
      </c>
    </row>
    <row r="39" spans="1:10" ht="15">
      <c r="A39" s="107" t="s">
        <v>56</v>
      </c>
      <c r="B39" s="108"/>
      <c r="C39" s="108" t="s">
        <v>57</v>
      </c>
      <c r="D39" s="109">
        <f>SUM(D40:D43)</f>
        <v>39237.29</v>
      </c>
      <c r="E39" s="109">
        <f aca="true" t="shared" si="16" ref="E39:J39">SUM(E40:E43)</f>
        <v>49636.829999999994</v>
      </c>
      <c r="F39" s="109">
        <f>SUM(F40:F43)</f>
        <v>49134</v>
      </c>
      <c r="G39" s="109">
        <f t="shared" si="16"/>
        <v>56004</v>
      </c>
      <c r="H39" s="109">
        <f t="shared" si="16"/>
        <v>53331</v>
      </c>
      <c r="I39" s="109">
        <f t="shared" si="16"/>
        <v>53331</v>
      </c>
      <c r="J39" s="109">
        <f t="shared" si="16"/>
        <v>53331</v>
      </c>
    </row>
    <row r="40" spans="1:10" ht="15">
      <c r="A40" s="6"/>
      <c r="B40" s="2">
        <v>610</v>
      </c>
      <c r="C40" s="2" t="s">
        <v>29</v>
      </c>
      <c r="D40" s="5">
        <v>20894.65</v>
      </c>
      <c r="E40" s="5">
        <v>26773.48</v>
      </c>
      <c r="F40" s="5">
        <v>27272</v>
      </c>
      <c r="G40" s="5">
        <v>27875</v>
      </c>
      <c r="H40" s="5">
        <v>27968</v>
      </c>
      <c r="I40" s="5">
        <v>27968</v>
      </c>
      <c r="J40" s="5">
        <v>27968</v>
      </c>
    </row>
    <row r="41" spans="1:10" ht="15">
      <c r="A41" s="6"/>
      <c r="B41" s="2">
        <v>620</v>
      </c>
      <c r="C41" s="2" t="s">
        <v>30</v>
      </c>
      <c r="D41" s="5">
        <v>8609.16</v>
      </c>
      <c r="E41" s="5">
        <v>11119.61</v>
      </c>
      <c r="F41" s="5">
        <v>11002</v>
      </c>
      <c r="G41" s="5">
        <v>12628</v>
      </c>
      <c r="H41" s="5">
        <v>12743</v>
      </c>
      <c r="I41" s="5">
        <v>12743</v>
      </c>
      <c r="J41" s="5">
        <v>12743</v>
      </c>
    </row>
    <row r="42" spans="1:10" ht="15">
      <c r="A42" s="6"/>
      <c r="B42" s="2">
        <v>630</v>
      </c>
      <c r="C42" s="2" t="s">
        <v>31</v>
      </c>
      <c r="D42" s="5">
        <v>9733.48</v>
      </c>
      <c r="E42" s="5">
        <v>11522.5</v>
      </c>
      <c r="F42" s="5">
        <v>10160</v>
      </c>
      <c r="G42" s="5">
        <v>15331</v>
      </c>
      <c r="H42" s="5">
        <v>12370</v>
      </c>
      <c r="I42" s="5">
        <v>12370</v>
      </c>
      <c r="J42" s="5">
        <v>12370</v>
      </c>
    </row>
    <row r="43" spans="1:10" ht="15">
      <c r="A43" s="6"/>
      <c r="B43" s="2">
        <v>640</v>
      </c>
      <c r="C43" s="2" t="s">
        <v>32</v>
      </c>
      <c r="D43" s="5">
        <v>0</v>
      </c>
      <c r="E43" s="5">
        <v>221.24</v>
      </c>
      <c r="F43" s="5">
        <v>700</v>
      </c>
      <c r="G43" s="5">
        <v>170</v>
      </c>
      <c r="H43" s="5">
        <v>250</v>
      </c>
      <c r="I43" s="5">
        <v>250</v>
      </c>
      <c r="J43" s="5">
        <v>250</v>
      </c>
    </row>
    <row r="44" spans="1:10" ht="45">
      <c r="A44" s="31" t="s">
        <v>0</v>
      </c>
      <c r="B44" s="31" t="s">
        <v>1</v>
      </c>
      <c r="C44" s="31" t="s">
        <v>3</v>
      </c>
      <c r="D44" s="32" t="s">
        <v>121</v>
      </c>
      <c r="E44" s="32" t="s">
        <v>125</v>
      </c>
      <c r="F44" s="32" t="s">
        <v>126</v>
      </c>
      <c r="G44" s="32" t="s">
        <v>127</v>
      </c>
      <c r="H44" s="32" t="s">
        <v>118</v>
      </c>
      <c r="I44" s="32" t="s">
        <v>122</v>
      </c>
      <c r="J44" s="32" t="s">
        <v>128</v>
      </c>
    </row>
    <row r="45" spans="1:10" ht="15">
      <c r="A45" s="107" t="s">
        <v>100</v>
      </c>
      <c r="B45" s="108"/>
      <c r="C45" s="108" t="s">
        <v>101</v>
      </c>
      <c r="D45" s="109">
        <f aca="true" t="shared" si="17" ref="D45:J45">SUM(D46)</f>
        <v>61.2</v>
      </c>
      <c r="E45" s="109">
        <f t="shared" si="17"/>
        <v>678.89</v>
      </c>
      <c r="F45" s="109">
        <f t="shared" si="17"/>
        <v>220</v>
      </c>
      <c r="G45" s="109">
        <f t="shared" si="17"/>
        <v>2185</v>
      </c>
      <c r="H45" s="109">
        <f t="shared" si="17"/>
        <v>750</v>
      </c>
      <c r="I45" s="109">
        <f t="shared" si="17"/>
        <v>750</v>
      </c>
      <c r="J45" s="109">
        <f t="shared" si="17"/>
        <v>750</v>
      </c>
    </row>
    <row r="46" spans="1:10" ht="15">
      <c r="A46" s="6"/>
      <c r="B46" s="2">
        <v>630</v>
      </c>
      <c r="C46" s="2" t="s">
        <v>31</v>
      </c>
      <c r="D46" s="5">
        <v>61.2</v>
      </c>
      <c r="E46" s="5">
        <v>678.89</v>
      </c>
      <c r="F46" s="5">
        <v>220</v>
      </c>
      <c r="G46" s="5">
        <v>2185</v>
      </c>
      <c r="H46" s="5">
        <v>750</v>
      </c>
      <c r="I46" s="5">
        <v>750</v>
      </c>
      <c r="J46" s="5">
        <v>750</v>
      </c>
    </row>
    <row r="47" spans="1:10" ht="15">
      <c r="A47" s="107" t="s">
        <v>58</v>
      </c>
      <c r="B47" s="108"/>
      <c r="C47" s="108" t="s">
        <v>59</v>
      </c>
      <c r="D47" s="109">
        <f aca="true" t="shared" si="18" ref="D47:J47">SUM(D48)</f>
        <v>7686.34</v>
      </c>
      <c r="E47" s="109">
        <f t="shared" si="18"/>
        <v>4686.49</v>
      </c>
      <c r="F47" s="109">
        <f t="shared" si="18"/>
        <v>5480</v>
      </c>
      <c r="G47" s="109">
        <f t="shared" si="18"/>
        <v>3100</v>
      </c>
      <c r="H47" s="109">
        <f t="shared" si="18"/>
        <v>3100</v>
      </c>
      <c r="I47" s="109">
        <f t="shared" si="18"/>
        <v>3100</v>
      </c>
      <c r="J47" s="109">
        <f t="shared" si="18"/>
        <v>3100</v>
      </c>
    </row>
    <row r="48" spans="1:10" ht="15">
      <c r="A48" s="6"/>
      <c r="B48" s="2">
        <v>630</v>
      </c>
      <c r="C48" s="2" t="s">
        <v>31</v>
      </c>
      <c r="D48" s="5">
        <v>7686.34</v>
      </c>
      <c r="E48" s="5">
        <v>4686.49</v>
      </c>
      <c r="F48" s="5">
        <v>5480</v>
      </c>
      <c r="G48" s="5">
        <v>3100</v>
      </c>
      <c r="H48" s="5">
        <v>3100</v>
      </c>
      <c r="I48" s="5">
        <v>3100</v>
      </c>
      <c r="J48" s="5">
        <v>3100</v>
      </c>
    </row>
    <row r="49" spans="1:10" ht="15">
      <c r="A49" s="107" t="s">
        <v>60</v>
      </c>
      <c r="B49" s="108"/>
      <c r="C49" s="108" t="s">
        <v>61</v>
      </c>
      <c r="D49" s="109">
        <f aca="true" t="shared" si="19" ref="D49:J49">SUM(D50)</f>
        <v>10951.51</v>
      </c>
      <c r="E49" s="109">
        <f t="shared" si="19"/>
        <v>13148.82</v>
      </c>
      <c r="F49" s="109">
        <f t="shared" si="19"/>
        <v>12850</v>
      </c>
      <c r="G49" s="109">
        <f t="shared" si="19"/>
        <v>13120</v>
      </c>
      <c r="H49" s="109">
        <f t="shared" si="19"/>
        <v>13120</v>
      </c>
      <c r="I49" s="109">
        <f t="shared" si="19"/>
        <v>13120</v>
      </c>
      <c r="J49" s="109">
        <f t="shared" si="19"/>
        <v>13120</v>
      </c>
    </row>
    <row r="50" spans="1:10" ht="15">
      <c r="A50" s="6"/>
      <c r="B50" s="2">
        <v>630</v>
      </c>
      <c r="C50" s="2" t="s">
        <v>31</v>
      </c>
      <c r="D50" s="5">
        <v>10951.51</v>
      </c>
      <c r="E50" s="5">
        <v>13148.82</v>
      </c>
      <c r="F50" s="5">
        <v>12850</v>
      </c>
      <c r="G50" s="5">
        <v>13120</v>
      </c>
      <c r="H50" s="5">
        <v>13120</v>
      </c>
      <c r="I50" s="5">
        <v>13120</v>
      </c>
      <c r="J50" s="5">
        <v>13120</v>
      </c>
    </row>
    <row r="51" spans="1:10" ht="15">
      <c r="A51" s="45" t="s">
        <v>63</v>
      </c>
      <c r="B51" s="46"/>
      <c r="C51" s="46" t="s">
        <v>64</v>
      </c>
      <c r="D51" s="47">
        <f>SUM(D52,D55,D59,D61)</f>
        <v>40141.7</v>
      </c>
      <c r="E51" s="47">
        <f aca="true" t="shared" si="20" ref="E51:J51">SUM(E52,E55,E59,E61)</f>
        <v>61879.95</v>
      </c>
      <c r="F51" s="47">
        <f>SUM(F52,F55,F59,F61)</f>
        <v>74034</v>
      </c>
      <c r="G51" s="47">
        <f t="shared" si="20"/>
        <v>31739</v>
      </c>
      <c r="H51" s="47">
        <f t="shared" si="20"/>
        <v>74482</v>
      </c>
      <c r="I51" s="47">
        <f t="shared" si="20"/>
        <v>34604</v>
      </c>
      <c r="J51" s="47">
        <f t="shared" si="20"/>
        <v>34604</v>
      </c>
    </row>
    <row r="52" spans="1:10" ht="15">
      <c r="A52" s="57" t="s">
        <v>65</v>
      </c>
      <c r="B52" s="58"/>
      <c r="C52" s="58" t="s">
        <v>66</v>
      </c>
      <c r="D52" s="59">
        <f>SUM(D53:D54)</f>
        <v>4174.23</v>
      </c>
      <c r="E52" s="59">
        <f aca="true" t="shared" si="21" ref="E52:J52">SUM(E53:E54)</f>
        <v>4278.389999999999</v>
      </c>
      <c r="F52" s="59">
        <f>SUM(F53:F54)</f>
        <v>6093</v>
      </c>
      <c r="G52" s="59">
        <f t="shared" si="21"/>
        <v>6341</v>
      </c>
      <c r="H52" s="59">
        <f t="shared" si="21"/>
        <v>6341</v>
      </c>
      <c r="I52" s="59">
        <f t="shared" si="21"/>
        <v>6341</v>
      </c>
      <c r="J52" s="59">
        <f t="shared" si="21"/>
        <v>6341</v>
      </c>
    </row>
    <row r="53" spans="1:10" ht="15">
      <c r="A53" s="6"/>
      <c r="B53" s="2">
        <v>630</v>
      </c>
      <c r="C53" s="2" t="s">
        <v>31</v>
      </c>
      <c r="D53" s="5">
        <v>2174.23</v>
      </c>
      <c r="E53" s="5">
        <v>2278.39</v>
      </c>
      <c r="F53" s="5">
        <v>2093</v>
      </c>
      <c r="G53" s="5">
        <v>2341</v>
      </c>
      <c r="H53" s="5">
        <v>2341</v>
      </c>
      <c r="I53" s="5">
        <v>2341</v>
      </c>
      <c r="J53" s="5">
        <v>2341</v>
      </c>
    </row>
    <row r="54" spans="1:10" ht="15">
      <c r="A54" s="6"/>
      <c r="B54" s="2">
        <v>640</v>
      </c>
      <c r="C54" s="2" t="s">
        <v>32</v>
      </c>
      <c r="D54" s="5">
        <v>2000</v>
      </c>
      <c r="E54" s="5">
        <v>2000</v>
      </c>
      <c r="F54" s="5">
        <v>4000</v>
      </c>
      <c r="G54" s="5">
        <v>4000</v>
      </c>
      <c r="H54" s="5">
        <v>4000</v>
      </c>
      <c r="I54" s="5">
        <v>4000</v>
      </c>
      <c r="J54" s="5">
        <v>4000</v>
      </c>
    </row>
    <row r="55" spans="1:10" ht="15">
      <c r="A55" s="57" t="s">
        <v>68</v>
      </c>
      <c r="B55" s="58"/>
      <c r="C55" s="58" t="s">
        <v>67</v>
      </c>
      <c r="D55" s="59">
        <f>SUM(D56:D58)</f>
        <v>30262.87</v>
      </c>
      <c r="E55" s="59">
        <f aca="true" t="shared" si="22" ref="E55:J55">SUM(E56:E58)</f>
        <v>54145.75</v>
      </c>
      <c r="F55" s="59">
        <f>SUM(F56:F58)</f>
        <v>64528</v>
      </c>
      <c r="G55" s="59">
        <f t="shared" si="22"/>
        <v>22056</v>
      </c>
      <c r="H55" s="59">
        <f t="shared" si="22"/>
        <v>64528</v>
      </c>
      <c r="I55" s="59">
        <f t="shared" si="22"/>
        <v>24650</v>
      </c>
      <c r="J55" s="59">
        <f t="shared" si="22"/>
        <v>24650</v>
      </c>
    </row>
    <row r="56" spans="1:10" ht="15">
      <c r="A56" s="6"/>
      <c r="B56" s="2">
        <v>610</v>
      </c>
      <c r="C56" s="2" t="s">
        <v>29</v>
      </c>
      <c r="D56" s="5">
        <v>300</v>
      </c>
      <c r="E56" s="5">
        <v>300</v>
      </c>
      <c r="F56" s="5">
        <v>300</v>
      </c>
      <c r="G56" s="5">
        <v>300</v>
      </c>
      <c r="H56" s="5">
        <v>300</v>
      </c>
      <c r="I56" s="5">
        <v>300</v>
      </c>
      <c r="J56" s="5">
        <v>300</v>
      </c>
    </row>
    <row r="57" spans="1:10" ht="15">
      <c r="A57" s="6"/>
      <c r="B57" s="2">
        <v>630</v>
      </c>
      <c r="C57" s="2" t="s">
        <v>31</v>
      </c>
      <c r="D57" s="5">
        <v>29962.87</v>
      </c>
      <c r="E57" s="5">
        <v>51745.75</v>
      </c>
      <c r="F57" s="5">
        <v>64228</v>
      </c>
      <c r="G57" s="5">
        <v>21756</v>
      </c>
      <c r="H57" s="5">
        <v>64228</v>
      </c>
      <c r="I57" s="5">
        <v>24350</v>
      </c>
      <c r="J57" s="5">
        <v>24350</v>
      </c>
    </row>
    <row r="58" spans="1:10" ht="15">
      <c r="A58" s="6"/>
      <c r="B58" s="2">
        <v>640</v>
      </c>
      <c r="C58" s="2" t="s">
        <v>32</v>
      </c>
      <c r="D58" s="5">
        <v>0</v>
      </c>
      <c r="E58" s="5">
        <v>2100</v>
      </c>
      <c r="F58" s="5">
        <v>0</v>
      </c>
      <c r="G58" s="104">
        <v>0</v>
      </c>
      <c r="H58" s="5">
        <v>0</v>
      </c>
      <c r="I58" s="5">
        <v>0</v>
      </c>
      <c r="J58" s="5">
        <v>0</v>
      </c>
    </row>
    <row r="59" spans="1:10" ht="15">
      <c r="A59" s="57" t="s">
        <v>69</v>
      </c>
      <c r="B59" s="58"/>
      <c r="C59" s="58" t="s">
        <v>70</v>
      </c>
      <c r="D59" s="59">
        <f aca="true" t="shared" si="23" ref="D59:J59">SUM(D60)</f>
        <v>112.68</v>
      </c>
      <c r="E59" s="59">
        <f t="shared" si="23"/>
        <v>222.96</v>
      </c>
      <c r="F59" s="59">
        <f t="shared" si="23"/>
        <v>223</v>
      </c>
      <c r="G59" s="59">
        <f t="shared" si="23"/>
        <v>223</v>
      </c>
      <c r="H59" s="59">
        <f t="shared" si="23"/>
        <v>223</v>
      </c>
      <c r="I59" s="59">
        <f t="shared" si="23"/>
        <v>223</v>
      </c>
      <c r="J59" s="59">
        <f t="shared" si="23"/>
        <v>223</v>
      </c>
    </row>
    <row r="60" spans="1:10" ht="15">
      <c r="A60" s="6"/>
      <c r="B60" s="2">
        <v>630</v>
      </c>
      <c r="C60" s="2" t="s">
        <v>31</v>
      </c>
      <c r="D60" s="5">
        <v>112.68</v>
      </c>
      <c r="E60" s="5">
        <v>222.96</v>
      </c>
      <c r="F60" s="104">
        <v>223</v>
      </c>
      <c r="G60" s="5">
        <v>223</v>
      </c>
      <c r="H60" s="104">
        <v>223</v>
      </c>
      <c r="I60" s="104">
        <v>223</v>
      </c>
      <c r="J60" s="104">
        <v>223</v>
      </c>
    </row>
    <row r="61" spans="1:10" ht="15">
      <c r="A61" s="57" t="s">
        <v>71</v>
      </c>
      <c r="B61" s="58"/>
      <c r="C61" s="58" t="s">
        <v>72</v>
      </c>
      <c r="D61" s="59">
        <f>SUM(D62:D63)</f>
        <v>5591.92</v>
      </c>
      <c r="E61" s="59">
        <f aca="true" t="shared" si="24" ref="E61:J61">SUM(E62:E63)</f>
        <v>3232.85</v>
      </c>
      <c r="F61" s="59">
        <f>SUM(F62:F63)</f>
        <v>3190</v>
      </c>
      <c r="G61" s="59">
        <f t="shared" si="24"/>
        <v>3119</v>
      </c>
      <c r="H61" s="59">
        <f t="shared" si="24"/>
        <v>3390</v>
      </c>
      <c r="I61" s="59">
        <f t="shared" si="24"/>
        <v>3390</v>
      </c>
      <c r="J61" s="59">
        <f t="shared" si="24"/>
        <v>3390</v>
      </c>
    </row>
    <row r="62" spans="1:10" ht="15">
      <c r="A62" s="87"/>
      <c r="B62" s="2">
        <v>630</v>
      </c>
      <c r="C62" s="2" t="s">
        <v>31</v>
      </c>
      <c r="D62" s="5">
        <v>796.34</v>
      </c>
      <c r="E62" s="5">
        <v>1441.58</v>
      </c>
      <c r="F62" s="5">
        <v>890</v>
      </c>
      <c r="G62" s="5">
        <v>655</v>
      </c>
      <c r="H62" s="5">
        <v>890</v>
      </c>
      <c r="I62" s="5">
        <v>890</v>
      </c>
      <c r="J62" s="5">
        <v>890</v>
      </c>
    </row>
    <row r="63" spans="1:10" ht="15">
      <c r="A63" s="6"/>
      <c r="B63" s="2">
        <v>640</v>
      </c>
      <c r="C63" s="2" t="s">
        <v>32</v>
      </c>
      <c r="D63" s="5">
        <v>4795.58</v>
      </c>
      <c r="E63" s="5">
        <v>1791.27</v>
      </c>
      <c r="F63" s="5">
        <v>2300</v>
      </c>
      <c r="G63" s="5">
        <v>2464</v>
      </c>
      <c r="H63" s="5">
        <v>2500</v>
      </c>
      <c r="I63" s="5">
        <v>2500</v>
      </c>
      <c r="J63" s="5">
        <v>2500</v>
      </c>
    </row>
    <row r="64" spans="1:10" ht="15">
      <c r="A64" s="49" t="s">
        <v>73</v>
      </c>
      <c r="B64" s="50"/>
      <c r="C64" s="50" t="s">
        <v>74</v>
      </c>
      <c r="D64" s="51">
        <f>SUM(D65,D67,D72)</f>
        <v>172109.50999999998</v>
      </c>
      <c r="E64" s="51">
        <f aca="true" t="shared" si="25" ref="E64:J64">SUM(E65,E67,E72)</f>
        <v>157608.18000000002</v>
      </c>
      <c r="F64" s="51">
        <f>SUM(F65,F67,F72)</f>
        <v>154628</v>
      </c>
      <c r="G64" s="51">
        <f t="shared" si="25"/>
        <v>169069</v>
      </c>
      <c r="H64" s="51">
        <f t="shared" si="25"/>
        <v>170879</v>
      </c>
      <c r="I64" s="51">
        <f t="shared" si="25"/>
        <v>170879</v>
      </c>
      <c r="J64" s="51">
        <f t="shared" si="25"/>
        <v>170879</v>
      </c>
    </row>
    <row r="65" spans="1:10" ht="15">
      <c r="A65" s="41" t="s">
        <v>97</v>
      </c>
      <c r="B65" s="10"/>
      <c r="C65" s="10" t="s">
        <v>98</v>
      </c>
      <c r="D65" s="11">
        <f aca="true" t="shared" si="26" ref="D65:J65">SUM(D66)</f>
        <v>6249.49</v>
      </c>
      <c r="E65" s="11">
        <f t="shared" si="26"/>
        <v>7012.59</v>
      </c>
      <c r="F65" s="11">
        <f t="shared" si="26"/>
        <v>6920</v>
      </c>
      <c r="G65" s="11">
        <f t="shared" si="26"/>
        <v>8150</v>
      </c>
      <c r="H65" s="11">
        <f t="shared" si="26"/>
        <v>6920</v>
      </c>
      <c r="I65" s="11">
        <f t="shared" si="26"/>
        <v>6920</v>
      </c>
      <c r="J65" s="11">
        <f t="shared" si="26"/>
        <v>6920</v>
      </c>
    </row>
    <row r="66" spans="1:10" ht="15">
      <c r="A66" s="95"/>
      <c r="B66" s="96">
        <v>630</v>
      </c>
      <c r="C66" s="97" t="s">
        <v>31</v>
      </c>
      <c r="D66" s="89">
        <v>6249.49</v>
      </c>
      <c r="E66" s="89">
        <v>7012.59</v>
      </c>
      <c r="F66" s="89">
        <v>6920</v>
      </c>
      <c r="G66" s="89">
        <v>8150</v>
      </c>
      <c r="H66" s="89">
        <v>6920</v>
      </c>
      <c r="I66" s="89">
        <v>6920</v>
      </c>
      <c r="J66" s="89">
        <v>6920</v>
      </c>
    </row>
    <row r="67" spans="1:10" ht="15">
      <c r="A67" s="41" t="s">
        <v>75</v>
      </c>
      <c r="B67" s="10"/>
      <c r="C67" s="10" t="s">
        <v>76</v>
      </c>
      <c r="D67" s="11">
        <f>SUM(D68:D71)</f>
        <v>153030.21</v>
      </c>
      <c r="E67" s="11">
        <f aca="true" t="shared" si="27" ref="E67:J67">SUM(E68:E71)</f>
        <v>134223.71000000002</v>
      </c>
      <c r="F67" s="11">
        <f>SUM(F68:F71)</f>
        <v>129094</v>
      </c>
      <c r="G67" s="11">
        <f>SUM(G68:G71)</f>
        <v>145345</v>
      </c>
      <c r="H67" s="11">
        <f t="shared" si="27"/>
        <v>145345</v>
      </c>
      <c r="I67" s="11">
        <f t="shared" si="27"/>
        <v>145345</v>
      </c>
      <c r="J67" s="11">
        <f t="shared" si="27"/>
        <v>145345</v>
      </c>
    </row>
    <row r="68" spans="1:10" ht="15">
      <c r="A68" s="6"/>
      <c r="B68" s="2">
        <v>610</v>
      </c>
      <c r="C68" s="2" t="s">
        <v>29</v>
      </c>
      <c r="D68" s="5">
        <v>61952.72</v>
      </c>
      <c r="E68" s="5">
        <v>72859.27</v>
      </c>
      <c r="F68" s="5">
        <v>77052</v>
      </c>
      <c r="G68" s="5">
        <v>76538</v>
      </c>
      <c r="H68" s="5">
        <v>79818</v>
      </c>
      <c r="I68" s="5">
        <v>79818</v>
      </c>
      <c r="J68" s="5">
        <v>79818</v>
      </c>
    </row>
    <row r="69" spans="1:10" ht="15">
      <c r="A69" s="6"/>
      <c r="B69" s="2">
        <v>620</v>
      </c>
      <c r="C69" s="2" t="s">
        <v>30</v>
      </c>
      <c r="D69" s="5">
        <v>19413.98</v>
      </c>
      <c r="E69" s="5">
        <v>24834</v>
      </c>
      <c r="F69" s="5">
        <v>27311</v>
      </c>
      <c r="G69" s="5">
        <v>27290</v>
      </c>
      <c r="H69" s="5">
        <v>28935</v>
      </c>
      <c r="I69" s="5">
        <v>28935</v>
      </c>
      <c r="J69" s="5">
        <v>28935</v>
      </c>
    </row>
    <row r="70" spans="1:10" ht="15">
      <c r="A70" s="6"/>
      <c r="B70" s="2">
        <v>630</v>
      </c>
      <c r="C70" s="2" t="s">
        <v>31</v>
      </c>
      <c r="D70" s="5">
        <v>71663.51</v>
      </c>
      <c r="E70" s="5">
        <v>35985.94</v>
      </c>
      <c r="F70" s="5">
        <v>23481</v>
      </c>
      <c r="G70" s="5">
        <v>41084</v>
      </c>
      <c r="H70" s="5">
        <v>36042</v>
      </c>
      <c r="I70" s="5">
        <v>36042</v>
      </c>
      <c r="J70" s="5">
        <v>36042</v>
      </c>
    </row>
    <row r="71" spans="1:10" ht="15">
      <c r="A71" s="6"/>
      <c r="B71" s="2">
        <v>640</v>
      </c>
      <c r="C71" s="2" t="s">
        <v>32</v>
      </c>
      <c r="D71" s="5">
        <v>0</v>
      </c>
      <c r="E71" s="5">
        <v>544.5</v>
      </c>
      <c r="F71" s="5">
        <v>1250</v>
      </c>
      <c r="G71" s="5">
        <v>433</v>
      </c>
      <c r="H71" s="5">
        <v>550</v>
      </c>
      <c r="I71" s="5">
        <v>550</v>
      </c>
      <c r="J71" s="5">
        <v>550</v>
      </c>
    </row>
    <row r="72" spans="1:10" ht="15">
      <c r="A72" s="41" t="s">
        <v>95</v>
      </c>
      <c r="B72" s="41"/>
      <c r="C72" s="41" t="s">
        <v>77</v>
      </c>
      <c r="D72" s="11">
        <f>SUM(D73:D76)</f>
        <v>12829.81</v>
      </c>
      <c r="E72" s="11">
        <f aca="true" t="shared" si="28" ref="E72:J72">SUM(E73:E76)</f>
        <v>16371.88</v>
      </c>
      <c r="F72" s="11">
        <f>SUM(F73:F76)</f>
        <v>18614</v>
      </c>
      <c r="G72" s="11">
        <f t="shared" si="28"/>
        <v>15574</v>
      </c>
      <c r="H72" s="11">
        <f t="shared" si="28"/>
        <v>18614</v>
      </c>
      <c r="I72" s="11">
        <f t="shared" si="28"/>
        <v>18614</v>
      </c>
      <c r="J72" s="11">
        <f t="shared" si="28"/>
        <v>18614</v>
      </c>
    </row>
    <row r="73" spans="1:10" ht="15">
      <c r="A73" s="6"/>
      <c r="B73" s="2">
        <v>610</v>
      </c>
      <c r="C73" s="2" t="s">
        <v>29</v>
      </c>
      <c r="D73" s="5">
        <v>6534.26</v>
      </c>
      <c r="E73" s="5">
        <v>9595.75</v>
      </c>
      <c r="F73" s="5">
        <v>10302</v>
      </c>
      <c r="G73" s="5">
        <v>9127</v>
      </c>
      <c r="H73" s="5">
        <v>10302</v>
      </c>
      <c r="I73" s="5">
        <v>10302</v>
      </c>
      <c r="J73" s="5">
        <v>10302</v>
      </c>
    </row>
    <row r="74" spans="1:10" ht="15">
      <c r="A74" s="6"/>
      <c r="B74" s="2">
        <v>620</v>
      </c>
      <c r="C74" s="2" t="s">
        <v>30</v>
      </c>
      <c r="D74" s="5">
        <v>2675.88</v>
      </c>
      <c r="E74" s="5">
        <v>3778.39</v>
      </c>
      <c r="F74" s="5">
        <v>4012</v>
      </c>
      <c r="G74" s="5">
        <v>3190</v>
      </c>
      <c r="H74" s="5">
        <v>4012</v>
      </c>
      <c r="I74" s="5">
        <v>4012</v>
      </c>
      <c r="J74" s="5">
        <v>4012</v>
      </c>
    </row>
    <row r="75" spans="1:10" ht="15">
      <c r="A75" s="6"/>
      <c r="B75" s="2">
        <v>630</v>
      </c>
      <c r="C75" s="2" t="s">
        <v>31</v>
      </c>
      <c r="D75" s="5">
        <v>3394.51</v>
      </c>
      <c r="E75" s="5">
        <v>2997.74</v>
      </c>
      <c r="F75" s="5">
        <v>3675</v>
      </c>
      <c r="G75" s="5">
        <v>3125</v>
      </c>
      <c r="H75" s="5">
        <v>3675</v>
      </c>
      <c r="I75" s="5">
        <v>3675</v>
      </c>
      <c r="J75" s="5">
        <v>3675</v>
      </c>
    </row>
    <row r="76" spans="1:10" ht="15">
      <c r="A76" s="6"/>
      <c r="B76" s="2">
        <v>640</v>
      </c>
      <c r="C76" s="2" t="s">
        <v>32</v>
      </c>
      <c r="D76" s="5">
        <v>225.16</v>
      </c>
      <c r="E76" s="5">
        <v>0</v>
      </c>
      <c r="F76" s="60">
        <v>625</v>
      </c>
      <c r="G76" s="60">
        <v>132</v>
      </c>
      <c r="H76" s="60">
        <v>625</v>
      </c>
      <c r="I76" s="60">
        <v>625</v>
      </c>
      <c r="J76" s="60">
        <v>625</v>
      </c>
    </row>
    <row r="77" spans="1:10" ht="15">
      <c r="A77" s="61" t="s">
        <v>78</v>
      </c>
      <c r="B77" s="61"/>
      <c r="C77" s="61" t="s">
        <v>79</v>
      </c>
      <c r="D77" s="62">
        <f aca="true" t="shared" si="29" ref="D77:J77">SUM(D78)</f>
        <v>15096.419999999998</v>
      </c>
      <c r="E77" s="62">
        <f t="shared" si="29"/>
        <v>13494.85</v>
      </c>
      <c r="F77" s="62">
        <f t="shared" si="29"/>
        <v>5965</v>
      </c>
      <c r="G77" s="62">
        <f t="shared" si="29"/>
        <v>6690</v>
      </c>
      <c r="H77" s="62">
        <f t="shared" si="29"/>
        <v>5965</v>
      </c>
      <c r="I77" s="62">
        <f t="shared" si="29"/>
        <v>5965</v>
      </c>
      <c r="J77" s="62">
        <f t="shared" si="29"/>
        <v>5965</v>
      </c>
    </row>
    <row r="78" spans="1:10" ht="15">
      <c r="A78" s="64" t="s">
        <v>80</v>
      </c>
      <c r="B78" s="64"/>
      <c r="C78" s="64" t="s">
        <v>81</v>
      </c>
      <c r="D78" s="69">
        <f>SUM(D81:D82)</f>
        <v>15096.419999999998</v>
      </c>
      <c r="E78" s="69">
        <f aca="true" t="shared" si="30" ref="E78:J78">SUM(E81:E82)</f>
        <v>13494.85</v>
      </c>
      <c r="F78" s="69">
        <f>SUM(F81:F82)</f>
        <v>5965</v>
      </c>
      <c r="G78" s="69">
        <f t="shared" si="30"/>
        <v>6690</v>
      </c>
      <c r="H78" s="69">
        <f t="shared" si="30"/>
        <v>5965</v>
      </c>
      <c r="I78" s="69">
        <f t="shared" si="30"/>
        <v>5965</v>
      </c>
      <c r="J78" s="69">
        <f t="shared" si="30"/>
        <v>5965</v>
      </c>
    </row>
    <row r="79" spans="1:10" ht="15">
      <c r="A79" s="87"/>
      <c r="B79" s="2">
        <v>610</v>
      </c>
      <c r="C79" s="2" t="s">
        <v>29</v>
      </c>
      <c r="D79" s="5">
        <v>0</v>
      </c>
      <c r="E79" s="5">
        <v>0</v>
      </c>
      <c r="F79" s="5">
        <v>0</v>
      </c>
      <c r="G79" s="5">
        <v>4721</v>
      </c>
      <c r="H79" s="5">
        <v>9441</v>
      </c>
      <c r="I79" s="5">
        <v>9441</v>
      </c>
      <c r="J79" s="5">
        <v>9441</v>
      </c>
    </row>
    <row r="80" spans="1:10" ht="15">
      <c r="A80" s="87"/>
      <c r="B80" s="2">
        <v>620</v>
      </c>
      <c r="C80" s="2" t="s">
        <v>30</v>
      </c>
      <c r="D80" s="5">
        <v>0</v>
      </c>
      <c r="E80" s="5">
        <v>0</v>
      </c>
      <c r="F80" s="5">
        <v>0</v>
      </c>
      <c r="G80" s="5">
        <v>1705</v>
      </c>
      <c r="H80" s="5">
        <v>3300</v>
      </c>
      <c r="I80" s="5">
        <v>3300</v>
      </c>
      <c r="J80" s="5">
        <v>3300</v>
      </c>
    </row>
    <row r="81" spans="1:10" ht="15">
      <c r="A81" s="87"/>
      <c r="B81" s="101" t="s">
        <v>102</v>
      </c>
      <c r="C81" s="100" t="s">
        <v>31</v>
      </c>
      <c r="D81" s="89">
        <v>8526.8</v>
      </c>
      <c r="E81" s="89">
        <v>5301.59</v>
      </c>
      <c r="F81" s="89">
        <v>1300</v>
      </c>
      <c r="G81" s="89">
        <v>3055</v>
      </c>
      <c r="H81" s="89">
        <v>1300</v>
      </c>
      <c r="I81" s="89">
        <v>1300</v>
      </c>
      <c r="J81" s="89">
        <v>1300</v>
      </c>
    </row>
    <row r="82" spans="1:10" ht="15">
      <c r="A82" s="6"/>
      <c r="B82" s="70" t="s">
        <v>82</v>
      </c>
      <c r="C82" s="6" t="s">
        <v>32</v>
      </c>
      <c r="D82" s="5">
        <v>6569.62</v>
      </c>
      <c r="E82" s="5">
        <v>8193.26</v>
      </c>
      <c r="F82" s="5">
        <v>4665</v>
      </c>
      <c r="G82" s="104">
        <v>3635</v>
      </c>
      <c r="H82" s="5">
        <v>4665</v>
      </c>
      <c r="I82" s="5">
        <v>4665</v>
      </c>
      <c r="J82" s="5">
        <v>4665</v>
      </c>
    </row>
    <row r="83" spans="1:10" ht="45">
      <c r="A83" s="31" t="s">
        <v>0</v>
      </c>
      <c r="B83" s="31" t="s">
        <v>1</v>
      </c>
      <c r="C83" s="31" t="s">
        <v>3</v>
      </c>
      <c r="D83" s="32" t="s">
        <v>121</v>
      </c>
      <c r="E83" s="32" t="s">
        <v>125</v>
      </c>
      <c r="F83" s="32" t="s">
        <v>126</v>
      </c>
      <c r="G83" s="32" t="s">
        <v>127</v>
      </c>
      <c r="H83" s="32" t="s">
        <v>118</v>
      </c>
      <c r="I83" s="32" t="s">
        <v>122</v>
      </c>
      <c r="J83" s="32" t="s">
        <v>128</v>
      </c>
    </row>
    <row r="84" spans="1:10" ht="15.75">
      <c r="A84" s="6"/>
      <c r="B84" s="6"/>
      <c r="C84" s="72" t="s">
        <v>85</v>
      </c>
      <c r="D84" s="7">
        <f aca="true" t="shared" si="31" ref="D84:J84">SUM(D85,D87,D89,D93,D98,D102)</f>
        <v>96455.36</v>
      </c>
      <c r="E84" s="7">
        <f t="shared" si="31"/>
        <v>11557.6</v>
      </c>
      <c r="F84" s="7">
        <f t="shared" si="31"/>
        <v>1361371</v>
      </c>
      <c r="G84" s="7">
        <f t="shared" si="31"/>
        <v>87982</v>
      </c>
      <c r="H84" s="7">
        <f t="shared" si="31"/>
        <v>1532127</v>
      </c>
      <c r="I84" s="7">
        <f t="shared" si="31"/>
        <v>0</v>
      </c>
      <c r="J84" s="7">
        <f t="shared" si="31"/>
        <v>0</v>
      </c>
    </row>
    <row r="85" spans="1:10" ht="15">
      <c r="A85" s="52" t="s">
        <v>27</v>
      </c>
      <c r="B85" s="53"/>
      <c r="C85" s="53" t="s">
        <v>28</v>
      </c>
      <c r="D85" s="48">
        <f aca="true" t="shared" si="32" ref="D85:J85">SUM(D86)</f>
        <v>5204.43</v>
      </c>
      <c r="E85" s="48">
        <f t="shared" si="32"/>
        <v>2610</v>
      </c>
      <c r="F85" s="48">
        <f t="shared" si="32"/>
        <v>400847</v>
      </c>
      <c r="G85" s="48">
        <f t="shared" si="32"/>
        <v>12897</v>
      </c>
      <c r="H85" s="48">
        <f t="shared" si="32"/>
        <v>344034</v>
      </c>
      <c r="I85" s="48">
        <f t="shared" si="32"/>
        <v>0</v>
      </c>
      <c r="J85" s="48">
        <f t="shared" si="32"/>
        <v>0</v>
      </c>
    </row>
    <row r="86" spans="1:10" ht="15">
      <c r="A86" s="73" t="s">
        <v>26</v>
      </c>
      <c r="B86" s="77" t="s">
        <v>86</v>
      </c>
      <c r="C86" s="73" t="s">
        <v>106</v>
      </c>
      <c r="D86" s="63">
        <v>5204.43</v>
      </c>
      <c r="E86" s="63">
        <v>2610</v>
      </c>
      <c r="F86" s="63">
        <v>400847</v>
      </c>
      <c r="G86" s="63">
        <v>12897</v>
      </c>
      <c r="H86" s="63">
        <v>344034</v>
      </c>
      <c r="I86" s="63">
        <v>0</v>
      </c>
      <c r="J86" s="63">
        <v>0</v>
      </c>
    </row>
    <row r="87" spans="1:10" ht="15">
      <c r="A87" s="113" t="s">
        <v>44</v>
      </c>
      <c r="B87" s="114"/>
      <c r="C87" s="114" t="s">
        <v>45</v>
      </c>
      <c r="D87" s="19">
        <f aca="true" t="shared" si="33" ref="D87:J87">SUM(D88)</f>
        <v>58722.01</v>
      </c>
      <c r="E87" s="19">
        <f t="shared" si="33"/>
        <v>0</v>
      </c>
      <c r="F87" s="19">
        <f t="shared" si="33"/>
        <v>45888</v>
      </c>
      <c r="G87" s="19">
        <f t="shared" si="33"/>
        <v>25680</v>
      </c>
      <c r="H87" s="19">
        <f t="shared" si="33"/>
        <v>0</v>
      </c>
      <c r="I87" s="19">
        <f t="shared" si="33"/>
        <v>0</v>
      </c>
      <c r="J87" s="19">
        <f t="shared" si="33"/>
        <v>0</v>
      </c>
    </row>
    <row r="88" spans="1:10" ht="15">
      <c r="A88" s="117" t="s">
        <v>46</v>
      </c>
      <c r="B88" s="118">
        <v>710</v>
      </c>
      <c r="C88" s="119" t="s">
        <v>107</v>
      </c>
      <c r="D88" s="74">
        <v>58722.01</v>
      </c>
      <c r="E88" s="74"/>
      <c r="F88" s="120">
        <v>45888</v>
      </c>
      <c r="G88" s="120">
        <v>25680</v>
      </c>
      <c r="H88" s="120">
        <v>0</v>
      </c>
      <c r="I88" s="120">
        <v>0</v>
      </c>
      <c r="J88" s="120">
        <v>0</v>
      </c>
    </row>
    <row r="89" spans="1:10" ht="15">
      <c r="A89" s="36" t="s">
        <v>50</v>
      </c>
      <c r="B89" s="93"/>
      <c r="C89" s="36" t="s">
        <v>51</v>
      </c>
      <c r="D89" s="29">
        <f>SUM(D90:D92)</f>
        <v>5610</v>
      </c>
      <c r="E89" s="29">
        <f aca="true" t="shared" si="34" ref="E89:J89">SUM(E90:E92)</f>
        <v>0</v>
      </c>
      <c r="F89" s="29">
        <f>SUM(F90:F92)</f>
        <v>47413</v>
      </c>
      <c r="G89" s="29">
        <f t="shared" si="34"/>
        <v>660</v>
      </c>
      <c r="H89" s="29">
        <f t="shared" si="34"/>
        <v>704725</v>
      </c>
      <c r="I89" s="29">
        <f t="shared" si="34"/>
        <v>0</v>
      </c>
      <c r="J89" s="29">
        <f t="shared" si="34"/>
        <v>0</v>
      </c>
    </row>
    <row r="90" spans="1:10" ht="15">
      <c r="A90" s="90" t="s">
        <v>48</v>
      </c>
      <c r="B90" s="91" t="s">
        <v>86</v>
      </c>
      <c r="C90" s="90" t="s">
        <v>110</v>
      </c>
      <c r="D90" s="92">
        <v>0</v>
      </c>
      <c r="E90" s="92">
        <v>0</v>
      </c>
      <c r="F90" s="92">
        <v>47413</v>
      </c>
      <c r="G90" s="92">
        <v>0</v>
      </c>
      <c r="H90" s="132">
        <v>407500</v>
      </c>
      <c r="I90" s="92">
        <v>0</v>
      </c>
      <c r="J90" s="92">
        <v>0</v>
      </c>
    </row>
    <row r="91" spans="1:10" ht="15">
      <c r="A91" s="90" t="s">
        <v>114</v>
      </c>
      <c r="B91" s="91" t="s">
        <v>86</v>
      </c>
      <c r="C91" s="90" t="s">
        <v>116</v>
      </c>
      <c r="D91" s="92">
        <v>5610</v>
      </c>
      <c r="E91" s="92"/>
      <c r="F91" s="92">
        <v>0</v>
      </c>
      <c r="G91" s="92">
        <v>660</v>
      </c>
      <c r="H91" s="92">
        <v>227225</v>
      </c>
      <c r="I91" s="92">
        <v>0</v>
      </c>
      <c r="J91" s="92">
        <v>0</v>
      </c>
    </row>
    <row r="92" spans="1:10" ht="15">
      <c r="A92" s="90" t="s">
        <v>52</v>
      </c>
      <c r="B92" s="91" t="s">
        <v>86</v>
      </c>
      <c r="C92" s="90" t="s">
        <v>111</v>
      </c>
      <c r="D92" s="92">
        <v>0</v>
      </c>
      <c r="E92" s="92">
        <v>0</v>
      </c>
      <c r="F92" s="92">
        <v>0</v>
      </c>
      <c r="G92" s="92">
        <v>0</v>
      </c>
      <c r="H92" s="92">
        <v>70000</v>
      </c>
      <c r="I92" s="92">
        <v>0</v>
      </c>
      <c r="J92" s="92">
        <v>0</v>
      </c>
    </row>
    <row r="93" spans="1:10" ht="15">
      <c r="A93" s="111" t="s">
        <v>54</v>
      </c>
      <c r="B93" s="127"/>
      <c r="C93" s="111" t="s">
        <v>55</v>
      </c>
      <c r="D93" s="110">
        <f>SUM(D95:D97)</f>
        <v>16708.8</v>
      </c>
      <c r="E93" s="110">
        <f>SUM(E94:E97)</f>
        <v>4437.6</v>
      </c>
      <c r="F93" s="110">
        <f>SUM(F95:F97)</f>
        <v>0</v>
      </c>
      <c r="G93" s="110">
        <f>SUM(G94:G97)</f>
        <v>0</v>
      </c>
      <c r="H93" s="110">
        <f>SUM(H95:H97)</f>
        <v>0</v>
      </c>
      <c r="I93" s="110">
        <f>SUM(I95:I97)</f>
        <v>0</v>
      </c>
      <c r="J93" s="110">
        <f>SUM(J95:J97)</f>
        <v>0</v>
      </c>
    </row>
    <row r="94" spans="1:10" ht="15">
      <c r="A94" s="121" t="s">
        <v>56</v>
      </c>
      <c r="B94" s="122" t="s">
        <v>86</v>
      </c>
      <c r="C94" s="115" t="s">
        <v>124</v>
      </c>
      <c r="D94" s="123">
        <v>0</v>
      </c>
      <c r="E94" s="123">
        <v>4437.6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</row>
    <row r="95" spans="1:10" ht="15">
      <c r="A95" s="124" t="s">
        <v>100</v>
      </c>
      <c r="B95" s="122" t="s">
        <v>86</v>
      </c>
      <c r="C95" s="115" t="s">
        <v>108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0</v>
      </c>
    </row>
    <row r="96" spans="1:10" ht="15">
      <c r="A96" s="115" t="s">
        <v>58</v>
      </c>
      <c r="B96" s="125" t="s">
        <v>86</v>
      </c>
      <c r="C96" s="115" t="s">
        <v>109</v>
      </c>
      <c r="D96" s="116">
        <v>2376</v>
      </c>
      <c r="E96" s="116"/>
      <c r="F96" s="116">
        <v>0</v>
      </c>
      <c r="G96" s="116">
        <v>0</v>
      </c>
      <c r="H96" s="116">
        <v>0</v>
      </c>
      <c r="I96" s="116">
        <v>0</v>
      </c>
      <c r="J96" s="116">
        <v>0</v>
      </c>
    </row>
    <row r="97" spans="1:10" ht="15">
      <c r="A97" s="115" t="s">
        <v>60</v>
      </c>
      <c r="B97" s="125" t="s">
        <v>86</v>
      </c>
      <c r="C97" s="115" t="s">
        <v>119</v>
      </c>
      <c r="D97" s="116">
        <v>14332.8</v>
      </c>
      <c r="E97" s="116"/>
      <c r="F97" s="116">
        <v>0</v>
      </c>
      <c r="G97" s="126">
        <v>0</v>
      </c>
      <c r="H97" s="116">
        <v>0</v>
      </c>
      <c r="I97" s="116">
        <v>0</v>
      </c>
      <c r="J97" s="116">
        <v>0</v>
      </c>
    </row>
    <row r="98" spans="1:10" ht="15">
      <c r="A98" s="45" t="s">
        <v>63</v>
      </c>
      <c r="B98" s="79"/>
      <c r="C98" s="46" t="s">
        <v>64</v>
      </c>
      <c r="D98" s="47">
        <f aca="true" t="shared" si="35" ref="D98:J98">SUM(D99:D101)</f>
        <v>1965.36</v>
      </c>
      <c r="E98" s="47">
        <f t="shared" si="35"/>
        <v>4510</v>
      </c>
      <c r="F98" s="47">
        <f t="shared" si="35"/>
        <v>276508</v>
      </c>
      <c r="G98" s="47">
        <f t="shared" si="35"/>
        <v>1890</v>
      </c>
      <c r="H98" s="47">
        <f t="shared" si="35"/>
        <v>37274</v>
      </c>
      <c r="I98" s="47">
        <f t="shared" si="35"/>
        <v>0</v>
      </c>
      <c r="J98" s="47">
        <f t="shared" si="35"/>
        <v>0</v>
      </c>
    </row>
    <row r="99" spans="1:10" ht="15">
      <c r="A99" s="75" t="s">
        <v>65</v>
      </c>
      <c r="B99" s="78" t="s">
        <v>86</v>
      </c>
      <c r="C99" s="75" t="s">
        <v>117</v>
      </c>
      <c r="D99" s="76">
        <v>0</v>
      </c>
      <c r="E99" s="76">
        <v>660</v>
      </c>
      <c r="F99" s="76">
        <v>26680</v>
      </c>
      <c r="G99" s="76">
        <v>0</v>
      </c>
      <c r="H99" s="76">
        <v>37274</v>
      </c>
      <c r="I99" s="76">
        <v>0</v>
      </c>
      <c r="J99" s="76">
        <v>0</v>
      </c>
    </row>
    <row r="100" spans="1:10" ht="15">
      <c r="A100" s="75" t="s">
        <v>68</v>
      </c>
      <c r="B100" s="78" t="s">
        <v>86</v>
      </c>
      <c r="C100" s="75" t="s">
        <v>112</v>
      </c>
      <c r="D100" s="76">
        <v>0</v>
      </c>
      <c r="E100" s="76">
        <v>0</v>
      </c>
      <c r="F100" s="76">
        <v>249828</v>
      </c>
      <c r="G100" s="76">
        <v>1890</v>
      </c>
      <c r="H100" s="76">
        <v>0</v>
      </c>
      <c r="I100" s="76">
        <v>0</v>
      </c>
      <c r="J100" s="76">
        <v>0</v>
      </c>
    </row>
    <row r="101" spans="1:10" ht="15">
      <c r="A101" s="75" t="s">
        <v>87</v>
      </c>
      <c r="B101" s="78" t="s">
        <v>86</v>
      </c>
      <c r="C101" s="75" t="s">
        <v>113</v>
      </c>
      <c r="D101" s="76">
        <v>1965.36</v>
      </c>
      <c r="E101" s="76">
        <v>3850</v>
      </c>
      <c r="F101" s="76">
        <v>0</v>
      </c>
      <c r="G101" s="103">
        <v>0</v>
      </c>
      <c r="H101" s="76">
        <v>0</v>
      </c>
      <c r="I101" s="76">
        <v>0</v>
      </c>
      <c r="J101" s="76">
        <v>0</v>
      </c>
    </row>
    <row r="102" spans="1:10" ht="15">
      <c r="A102" s="49" t="s">
        <v>73</v>
      </c>
      <c r="B102" s="94"/>
      <c r="C102" s="50" t="s">
        <v>74</v>
      </c>
      <c r="D102" s="51">
        <f>SUM(D103:D105)</f>
        <v>8244.76</v>
      </c>
      <c r="E102" s="51">
        <f aca="true" t="shared" si="36" ref="E102:J102">SUM(E103:E105)</f>
        <v>0</v>
      </c>
      <c r="F102" s="51">
        <f>SUM(F103:F105)</f>
        <v>590715</v>
      </c>
      <c r="G102" s="51">
        <f t="shared" si="36"/>
        <v>46855</v>
      </c>
      <c r="H102" s="51">
        <f t="shared" si="36"/>
        <v>446094</v>
      </c>
      <c r="I102" s="51">
        <f t="shared" si="36"/>
        <v>0</v>
      </c>
      <c r="J102" s="51">
        <f t="shared" si="36"/>
        <v>0</v>
      </c>
    </row>
    <row r="103" spans="1:10" ht="15">
      <c r="A103" s="82" t="s">
        <v>97</v>
      </c>
      <c r="B103" s="84" t="s">
        <v>86</v>
      </c>
      <c r="C103" s="82" t="s">
        <v>105</v>
      </c>
      <c r="D103" s="83">
        <v>0</v>
      </c>
      <c r="E103" s="83">
        <v>0</v>
      </c>
      <c r="F103" s="83">
        <v>529132</v>
      </c>
      <c r="G103" s="83">
        <v>46855</v>
      </c>
      <c r="H103" s="83">
        <v>384511</v>
      </c>
      <c r="I103" s="83">
        <v>0</v>
      </c>
      <c r="J103" s="83">
        <v>0</v>
      </c>
    </row>
    <row r="104" spans="1:10" ht="15">
      <c r="A104" s="82" t="s">
        <v>75</v>
      </c>
      <c r="B104" s="84" t="s">
        <v>86</v>
      </c>
      <c r="C104" s="82" t="s">
        <v>120</v>
      </c>
      <c r="D104" s="83">
        <v>8244.76</v>
      </c>
      <c r="E104" s="83"/>
      <c r="F104" s="83">
        <v>61583</v>
      </c>
      <c r="G104" s="83">
        <v>0</v>
      </c>
      <c r="H104" s="130">
        <v>61583</v>
      </c>
      <c r="I104" s="83">
        <v>0</v>
      </c>
      <c r="J104" s="83">
        <v>0</v>
      </c>
    </row>
    <row r="105" spans="1:10" ht="15">
      <c r="A105" s="6"/>
      <c r="B105" s="6"/>
      <c r="C105" s="6"/>
      <c r="D105" s="5"/>
      <c r="E105" s="5"/>
      <c r="F105" s="5"/>
      <c r="G105" s="5"/>
      <c r="H105" s="5"/>
      <c r="I105" s="5"/>
      <c r="J105" s="5"/>
    </row>
    <row r="106" spans="1:10" ht="15.75">
      <c r="A106" s="6"/>
      <c r="B106" s="6"/>
      <c r="C106" s="72" t="s">
        <v>94</v>
      </c>
      <c r="D106" s="7">
        <f aca="true" t="shared" si="37" ref="D106:J106">SUM(D107,D113)</f>
        <v>63906.85</v>
      </c>
      <c r="E106" s="7">
        <f t="shared" si="37"/>
        <v>81314.15</v>
      </c>
      <c r="F106" s="7">
        <f t="shared" si="37"/>
        <v>53268</v>
      </c>
      <c r="G106" s="7">
        <f t="shared" si="37"/>
        <v>148778</v>
      </c>
      <c r="H106" s="7">
        <f t="shared" si="37"/>
        <v>76946</v>
      </c>
      <c r="I106" s="7">
        <f t="shared" si="37"/>
        <v>69890</v>
      </c>
      <c r="J106" s="7">
        <f t="shared" si="37"/>
        <v>67924</v>
      </c>
    </row>
    <row r="107" spans="1:10" ht="15">
      <c r="A107" s="52" t="s">
        <v>27</v>
      </c>
      <c r="B107" s="53"/>
      <c r="C107" s="53" t="s">
        <v>28</v>
      </c>
      <c r="D107" s="48">
        <f aca="true" t="shared" si="38" ref="D107:J107">SUM(D108,D110)</f>
        <v>61029.82</v>
      </c>
      <c r="E107" s="48">
        <f t="shared" si="38"/>
        <v>74046.47</v>
      </c>
      <c r="F107" s="48">
        <f t="shared" si="38"/>
        <v>53268</v>
      </c>
      <c r="G107" s="48">
        <f t="shared" si="38"/>
        <v>146260</v>
      </c>
      <c r="H107" s="48">
        <f t="shared" si="38"/>
        <v>76946</v>
      </c>
      <c r="I107" s="48">
        <f t="shared" si="38"/>
        <v>69890</v>
      </c>
      <c r="J107" s="48">
        <f t="shared" si="38"/>
        <v>67924</v>
      </c>
    </row>
    <row r="108" spans="1:10" ht="15">
      <c r="A108" s="54" t="s">
        <v>138</v>
      </c>
      <c r="B108" s="55"/>
      <c r="C108" s="55" t="s">
        <v>38</v>
      </c>
      <c r="D108" s="56">
        <f aca="true" t="shared" si="39" ref="D108:J108">SUM(D109)</f>
        <v>0</v>
      </c>
      <c r="E108" s="56">
        <f t="shared" si="39"/>
        <v>20000</v>
      </c>
      <c r="F108" s="56">
        <f t="shared" si="39"/>
        <v>0</v>
      </c>
      <c r="G108" s="56">
        <f t="shared" si="39"/>
        <v>94000</v>
      </c>
      <c r="H108" s="56">
        <f t="shared" si="39"/>
        <v>0</v>
      </c>
      <c r="I108" s="56">
        <f t="shared" si="39"/>
        <v>0</v>
      </c>
      <c r="J108" s="56">
        <f t="shared" si="39"/>
        <v>0</v>
      </c>
    </row>
    <row r="109" spans="1:10" ht="15">
      <c r="A109" s="6"/>
      <c r="B109" s="2">
        <v>810</v>
      </c>
      <c r="C109" s="2" t="s">
        <v>139</v>
      </c>
      <c r="D109" s="5">
        <v>0</v>
      </c>
      <c r="E109" s="5">
        <v>20000</v>
      </c>
      <c r="F109" s="5">
        <v>0</v>
      </c>
      <c r="G109" s="5">
        <v>94000</v>
      </c>
      <c r="H109" s="5">
        <v>0</v>
      </c>
      <c r="I109" s="5">
        <v>0</v>
      </c>
      <c r="J109" s="5">
        <v>0</v>
      </c>
    </row>
    <row r="110" spans="1:10" ht="15">
      <c r="A110" s="54" t="s">
        <v>37</v>
      </c>
      <c r="B110" s="55"/>
      <c r="C110" s="55" t="s">
        <v>38</v>
      </c>
      <c r="D110" s="56">
        <f aca="true" t="shared" si="40" ref="D110:J110">SUM(D111,D112)</f>
        <v>61029.82</v>
      </c>
      <c r="E110" s="56">
        <f t="shared" si="40"/>
        <v>54046.469999999994</v>
      </c>
      <c r="F110" s="56">
        <f t="shared" si="40"/>
        <v>53268</v>
      </c>
      <c r="G110" s="56">
        <f t="shared" si="40"/>
        <v>52260</v>
      </c>
      <c r="H110" s="56">
        <f t="shared" si="40"/>
        <v>76946</v>
      </c>
      <c r="I110" s="56">
        <f t="shared" si="40"/>
        <v>69890</v>
      </c>
      <c r="J110" s="56">
        <f t="shared" si="40"/>
        <v>67924</v>
      </c>
    </row>
    <row r="111" spans="1:10" ht="15">
      <c r="A111" s="6"/>
      <c r="B111" s="2">
        <v>810</v>
      </c>
      <c r="C111" s="2" t="s">
        <v>99</v>
      </c>
      <c r="D111" s="5">
        <v>2263.08</v>
      </c>
      <c r="E111" s="5">
        <v>2723.88</v>
      </c>
      <c r="F111" s="5">
        <v>3000</v>
      </c>
      <c r="G111" s="5">
        <v>3150</v>
      </c>
      <c r="H111" s="5">
        <v>3150</v>
      </c>
      <c r="I111" s="5">
        <v>3150</v>
      </c>
      <c r="J111" s="5">
        <v>3150</v>
      </c>
    </row>
    <row r="112" spans="1:10" ht="15">
      <c r="A112" s="6"/>
      <c r="B112" s="2">
        <v>820</v>
      </c>
      <c r="C112" s="2" t="s">
        <v>88</v>
      </c>
      <c r="D112" s="5">
        <v>58766.74</v>
      </c>
      <c r="E112" s="5">
        <v>51322.59</v>
      </c>
      <c r="F112" s="60">
        <v>50268</v>
      </c>
      <c r="G112" s="5">
        <v>49110</v>
      </c>
      <c r="H112" s="60">
        <v>73796</v>
      </c>
      <c r="I112" s="60">
        <v>66740</v>
      </c>
      <c r="J112" s="60">
        <v>64774</v>
      </c>
    </row>
    <row r="113" spans="1:10" ht="15">
      <c r="A113" s="111" t="s">
        <v>54</v>
      </c>
      <c r="B113" s="127"/>
      <c r="C113" s="111" t="s">
        <v>55</v>
      </c>
      <c r="D113" s="110">
        <f aca="true" t="shared" si="41" ref="D113:J114">SUM(D114)</f>
        <v>2877.03</v>
      </c>
      <c r="E113" s="110">
        <f>SUM(E114)</f>
        <v>7267.68</v>
      </c>
      <c r="F113" s="110">
        <f t="shared" si="41"/>
        <v>0</v>
      </c>
      <c r="G113" s="110">
        <f t="shared" si="41"/>
        <v>2518</v>
      </c>
      <c r="H113" s="110">
        <f t="shared" si="41"/>
        <v>0</v>
      </c>
      <c r="I113" s="110">
        <f t="shared" si="41"/>
        <v>0</v>
      </c>
      <c r="J113" s="110">
        <f t="shared" si="41"/>
        <v>0</v>
      </c>
    </row>
    <row r="114" spans="1:10" ht="15">
      <c r="A114" s="129" t="s">
        <v>60</v>
      </c>
      <c r="B114" s="128"/>
      <c r="C114" s="107" t="s">
        <v>38</v>
      </c>
      <c r="D114" s="123">
        <f t="shared" si="41"/>
        <v>2877.03</v>
      </c>
      <c r="E114" s="123">
        <f t="shared" si="41"/>
        <v>7267.68</v>
      </c>
      <c r="F114" s="123">
        <f t="shared" si="41"/>
        <v>0</v>
      </c>
      <c r="G114" s="123">
        <f t="shared" si="41"/>
        <v>2518</v>
      </c>
      <c r="H114" s="123">
        <f t="shared" si="41"/>
        <v>0</v>
      </c>
      <c r="I114" s="123">
        <f t="shared" si="41"/>
        <v>0</v>
      </c>
      <c r="J114" s="123">
        <f t="shared" si="41"/>
        <v>0</v>
      </c>
    </row>
    <row r="115" spans="1:10" ht="15">
      <c r="A115" s="6"/>
      <c r="B115" s="2">
        <v>810</v>
      </c>
      <c r="C115" s="2" t="s">
        <v>137</v>
      </c>
      <c r="D115" s="5">
        <v>2877.03</v>
      </c>
      <c r="E115" s="5">
        <v>7267.68</v>
      </c>
      <c r="F115" s="5">
        <v>0</v>
      </c>
      <c r="G115" s="5">
        <v>2518</v>
      </c>
      <c r="H115" s="5">
        <v>0</v>
      </c>
      <c r="I115" s="5">
        <v>0</v>
      </c>
      <c r="J115" s="5">
        <v>0</v>
      </c>
    </row>
    <row r="116" spans="1:10" ht="15">
      <c r="A116" s="6"/>
      <c r="B116" s="6"/>
      <c r="C116" s="6"/>
      <c r="D116" s="5"/>
      <c r="E116" s="5"/>
      <c r="F116" s="5"/>
      <c r="G116" s="5"/>
      <c r="H116" s="5"/>
      <c r="I116" s="5"/>
      <c r="J116" s="5"/>
    </row>
    <row r="117" spans="1:10" ht="15.75">
      <c r="A117" s="6"/>
      <c r="B117" s="6"/>
      <c r="C117" s="80" t="s">
        <v>90</v>
      </c>
      <c r="D117" s="86">
        <f aca="true" t="shared" si="42" ref="D117:J117">SUM(D4,D84,D106)</f>
        <v>702337.42</v>
      </c>
      <c r="E117" s="86">
        <f t="shared" si="42"/>
        <v>686681.96</v>
      </c>
      <c r="F117" s="86">
        <f t="shared" si="42"/>
        <v>2021049</v>
      </c>
      <c r="G117" s="86">
        <f t="shared" si="42"/>
        <v>849188</v>
      </c>
      <c r="H117" s="86">
        <f t="shared" si="42"/>
        <v>2252506</v>
      </c>
      <c r="I117" s="86">
        <f t="shared" si="42"/>
        <v>665834</v>
      </c>
      <c r="J117" s="86">
        <f t="shared" si="42"/>
        <v>661625</v>
      </c>
    </row>
    <row r="118" spans="1:10" ht="15">
      <c r="A118" s="6"/>
      <c r="B118" s="6"/>
      <c r="C118" s="2"/>
      <c r="D118" s="5"/>
      <c r="E118" s="5"/>
      <c r="F118" s="5"/>
      <c r="G118" s="5"/>
      <c r="H118" s="5"/>
      <c r="I118" s="5"/>
      <c r="J118" s="5"/>
    </row>
    <row r="119" spans="1:10" ht="15">
      <c r="A119" s="102" t="s">
        <v>73</v>
      </c>
      <c r="B119" s="81"/>
      <c r="C119" s="85" t="s">
        <v>89</v>
      </c>
      <c r="D119" s="51">
        <f>SUM(D120,D121)</f>
        <v>135503.39</v>
      </c>
      <c r="E119" s="51">
        <f aca="true" t="shared" si="43" ref="E119:J119">SUM(E120,E121)</f>
        <v>139672.53</v>
      </c>
      <c r="F119" s="51">
        <f>SUM(F120,F121)</f>
        <v>147980</v>
      </c>
      <c r="G119" s="51">
        <f t="shared" si="43"/>
        <v>159475</v>
      </c>
      <c r="H119" s="51">
        <f t="shared" si="43"/>
        <v>160000</v>
      </c>
      <c r="I119" s="51">
        <f t="shared" si="43"/>
        <v>160000</v>
      </c>
      <c r="J119" s="51">
        <f t="shared" si="43"/>
        <v>160000</v>
      </c>
    </row>
    <row r="120" spans="1:10" ht="15">
      <c r="A120" s="82"/>
      <c r="B120" s="84" t="s">
        <v>93</v>
      </c>
      <c r="C120" s="41" t="s">
        <v>91</v>
      </c>
      <c r="D120" s="83">
        <v>135503.39</v>
      </c>
      <c r="E120" s="83">
        <v>139672.53</v>
      </c>
      <c r="F120" s="83">
        <v>147980</v>
      </c>
      <c r="G120" s="130">
        <v>159475</v>
      </c>
      <c r="H120" s="130">
        <v>160000</v>
      </c>
      <c r="I120" s="130">
        <v>160000</v>
      </c>
      <c r="J120" s="130">
        <v>160000</v>
      </c>
    </row>
    <row r="121" spans="1:10" ht="15">
      <c r="A121" s="82"/>
      <c r="B121" s="84" t="s">
        <v>103</v>
      </c>
      <c r="C121" s="41" t="s">
        <v>104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</row>
    <row r="122" spans="1:10" ht="15">
      <c r="A122" s="6"/>
      <c r="B122" s="6"/>
      <c r="C122" s="6"/>
      <c r="D122" s="5"/>
      <c r="E122" s="5"/>
      <c r="F122" s="5"/>
      <c r="G122" s="5"/>
      <c r="H122" s="5"/>
      <c r="I122" s="5"/>
      <c r="J122" s="5"/>
    </row>
    <row r="123" spans="1:10" ht="15.75">
      <c r="A123" s="6"/>
      <c r="B123" s="6"/>
      <c r="C123" s="80" t="s">
        <v>92</v>
      </c>
      <c r="D123" s="86">
        <f>SUM(D117,D119)</f>
        <v>837840.81</v>
      </c>
      <c r="E123" s="86">
        <f aca="true" t="shared" si="44" ref="E123:J123">SUM(E117,E119)</f>
        <v>826354.49</v>
      </c>
      <c r="F123" s="86">
        <f>SUM(F117,F119)</f>
        <v>2169029</v>
      </c>
      <c r="G123" s="86">
        <f t="shared" si="44"/>
        <v>1008663</v>
      </c>
      <c r="H123" s="86">
        <f t="shared" si="44"/>
        <v>2412506</v>
      </c>
      <c r="I123" s="86">
        <f t="shared" si="44"/>
        <v>825834</v>
      </c>
      <c r="J123" s="86">
        <f t="shared" si="44"/>
        <v>821625</v>
      </c>
    </row>
    <row r="124" spans="1:10" ht="15">
      <c r="A124" s="98"/>
      <c r="B124" s="98"/>
      <c r="C124" s="98"/>
      <c r="D124" s="99"/>
      <c r="E124" s="99"/>
      <c r="F124" s="99"/>
      <c r="G124" s="99"/>
      <c r="H124" s="99"/>
      <c r="I124" s="99"/>
      <c r="J124" s="99"/>
    </row>
    <row r="125" ht="15">
      <c r="B125" t="s">
        <v>129</v>
      </c>
    </row>
    <row r="126" ht="15">
      <c r="B126" t="s">
        <v>130</v>
      </c>
    </row>
    <row r="133" ht="15">
      <c r="A133" s="98"/>
    </row>
    <row r="135" spans="2:10" ht="15">
      <c r="B135" s="98"/>
      <c r="C135" s="98"/>
      <c r="D135" s="99"/>
      <c r="E135" s="99"/>
      <c r="F135" s="99"/>
      <c r="G135" s="99"/>
      <c r="H135" s="99"/>
      <c r="I135" s="99"/>
      <c r="J135" s="99"/>
    </row>
  </sheetData>
  <sheetProtection/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4">
      <selection activeCell="G33" sqref="G33:I33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0" t="s">
        <v>131</v>
      </c>
      <c r="B2" s="30"/>
    </row>
    <row r="4" spans="1:9" ht="30">
      <c r="A4" s="8" t="s">
        <v>1</v>
      </c>
      <c r="B4" s="8" t="s">
        <v>2</v>
      </c>
      <c r="C4" s="9" t="s">
        <v>121</v>
      </c>
      <c r="D4" s="9" t="s">
        <v>125</v>
      </c>
      <c r="E4" s="9" t="s">
        <v>126</v>
      </c>
      <c r="F4" s="9" t="s">
        <v>127</v>
      </c>
      <c r="G4" s="9" t="s">
        <v>118</v>
      </c>
      <c r="H4" s="9" t="s">
        <v>122</v>
      </c>
      <c r="I4" s="9" t="s">
        <v>128</v>
      </c>
    </row>
    <row r="5" spans="1:9" ht="15">
      <c r="A5" s="18">
        <v>100</v>
      </c>
      <c r="B5" s="18" t="s">
        <v>4</v>
      </c>
      <c r="C5" s="19">
        <f aca="true" t="shared" si="0" ref="C5:I5">SUM(C6:C8)</f>
        <v>464274.64999999997</v>
      </c>
      <c r="D5" s="19">
        <f t="shared" si="0"/>
        <v>513365.96</v>
      </c>
      <c r="E5" s="19">
        <f t="shared" si="0"/>
        <v>557503</v>
      </c>
      <c r="F5" s="19">
        <f t="shared" si="0"/>
        <v>521116</v>
      </c>
      <c r="G5" s="19">
        <f t="shared" si="0"/>
        <v>583141</v>
      </c>
      <c r="H5" s="19">
        <f t="shared" si="0"/>
        <v>583141</v>
      </c>
      <c r="I5" s="19">
        <f t="shared" si="0"/>
        <v>583141</v>
      </c>
    </row>
    <row r="6" spans="1:9" ht="15">
      <c r="A6" s="2">
        <v>110</v>
      </c>
      <c r="B6" s="2" t="s">
        <v>5</v>
      </c>
      <c r="C6" s="5">
        <v>384345.68</v>
      </c>
      <c r="D6" s="5">
        <v>414010.86</v>
      </c>
      <c r="E6" s="5">
        <v>413280</v>
      </c>
      <c r="F6" s="5">
        <v>420143</v>
      </c>
      <c r="G6" s="5">
        <v>420143</v>
      </c>
      <c r="H6" s="5">
        <v>420143</v>
      </c>
      <c r="I6" s="5">
        <v>420143</v>
      </c>
    </row>
    <row r="7" spans="1:9" ht="15">
      <c r="A7" s="2">
        <v>120</v>
      </c>
      <c r="B7" s="2" t="s">
        <v>6</v>
      </c>
      <c r="C7" s="5">
        <v>52214.18</v>
      </c>
      <c r="D7" s="5">
        <v>56762.46</v>
      </c>
      <c r="E7" s="5">
        <v>76983</v>
      </c>
      <c r="F7" s="106">
        <v>67119</v>
      </c>
      <c r="G7" s="106">
        <v>89981</v>
      </c>
      <c r="H7" s="106">
        <v>89981</v>
      </c>
      <c r="I7" s="106">
        <v>89981</v>
      </c>
    </row>
    <row r="8" spans="1:9" ht="15">
      <c r="A8" s="2">
        <v>130</v>
      </c>
      <c r="B8" s="2" t="s">
        <v>7</v>
      </c>
      <c r="C8" s="5">
        <v>27714.79</v>
      </c>
      <c r="D8" s="5">
        <v>42592.64</v>
      </c>
      <c r="E8" s="5">
        <v>67240</v>
      </c>
      <c r="F8" s="104">
        <v>33854</v>
      </c>
      <c r="G8" s="104">
        <v>73017</v>
      </c>
      <c r="H8" s="104">
        <v>73017</v>
      </c>
      <c r="I8" s="104">
        <v>73017</v>
      </c>
    </row>
    <row r="9" spans="1:9" ht="18" customHeight="1">
      <c r="A9" s="18">
        <v>200</v>
      </c>
      <c r="B9" s="18" t="s">
        <v>8</v>
      </c>
      <c r="C9" s="19">
        <f aca="true" t="shared" si="1" ref="C9:I9">SUM(C10:C13)</f>
        <v>109321.3</v>
      </c>
      <c r="D9" s="19">
        <f t="shared" si="1"/>
        <v>117924.23000000001</v>
      </c>
      <c r="E9" s="19">
        <f t="shared" si="1"/>
        <v>102185</v>
      </c>
      <c r="F9" s="19">
        <f t="shared" si="1"/>
        <v>183779</v>
      </c>
      <c r="G9" s="19">
        <f t="shared" si="1"/>
        <v>109087</v>
      </c>
      <c r="H9" s="19">
        <f t="shared" si="1"/>
        <v>109087</v>
      </c>
      <c r="I9" s="19">
        <f t="shared" si="1"/>
        <v>109087</v>
      </c>
    </row>
    <row r="10" spans="1:9" ht="15">
      <c r="A10" s="2">
        <v>210</v>
      </c>
      <c r="B10" s="2" t="s">
        <v>10</v>
      </c>
      <c r="C10" s="5">
        <v>69710.23</v>
      </c>
      <c r="D10" s="5">
        <v>83865.75</v>
      </c>
      <c r="E10" s="5">
        <v>76120</v>
      </c>
      <c r="F10" s="5">
        <v>77520</v>
      </c>
      <c r="G10" s="5">
        <v>76120</v>
      </c>
      <c r="H10" s="5">
        <v>76120</v>
      </c>
      <c r="I10" s="5">
        <v>76120</v>
      </c>
    </row>
    <row r="11" spans="1:9" ht="15">
      <c r="A11" s="2">
        <v>220</v>
      </c>
      <c r="B11" s="2" t="s">
        <v>9</v>
      </c>
      <c r="C11" s="5">
        <v>27825.72</v>
      </c>
      <c r="D11" s="5">
        <v>32264.56</v>
      </c>
      <c r="E11" s="60">
        <v>22850</v>
      </c>
      <c r="F11" s="105">
        <v>25347</v>
      </c>
      <c r="G11" s="105">
        <v>29667</v>
      </c>
      <c r="H11" s="105">
        <v>29667</v>
      </c>
      <c r="I11" s="105">
        <v>29667</v>
      </c>
    </row>
    <row r="12" spans="1:9" ht="15">
      <c r="A12" s="2">
        <v>240</v>
      </c>
      <c r="B12" s="2" t="s">
        <v>11</v>
      </c>
      <c r="C12" s="5">
        <v>98.66</v>
      </c>
      <c r="D12" s="5">
        <v>30.21</v>
      </c>
      <c r="E12" s="5">
        <v>10</v>
      </c>
      <c r="F12" s="5">
        <v>120</v>
      </c>
      <c r="G12" s="5">
        <v>100</v>
      </c>
      <c r="H12" s="5">
        <v>100</v>
      </c>
      <c r="I12" s="5">
        <v>100</v>
      </c>
    </row>
    <row r="13" spans="1:9" ht="15">
      <c r="A13" s="2">
        <v>290</v>
      </c>
      <c r="B13" s="2" t="s">
        <v>12</v>
      </c>
      <c r="C13" s="5">
        <v>11686.69</v>
      </c>
      <c r="D13" s="5">
        <v>1763.71</v>
      </c>
      <c r="E13" s="5">
        <v>3205</v>
      </c>
      <c r="F13" s="5">
        <v>80792</v>
      </c>
      <c r="G13" s="5">
        <v>3200</v>
      </c>
      <c r="H13" s="5">
        <v>3200</v>
      </c>
      <c r="I13" s="5">
        <v>3200</v>
      </c>
    </row>
    <row r="14" spans="1:9" ht="15">
      <c r="A14" s="18">
        <v>300</v>
      </c>
      <c r="B14" s="18" t="s">
        <v>13</v>
      </c>
      <c r="C14" s="19">
        <f aca="true" t="shared" si="2" ref="C14:I14">SUM(C15)</f>
        <v>157879.6</v>
      </c>
      <c r="D14" s="19">
        <f t="shared" si="2"/>
        <v>138945.52</v>
      </c>
      <c r="E14" s="19">
        <f>SUM(E15)</f>
        <v>178519</v>
      </c>
      <c r="F14" s="19">
        <f t="shared" si="2"/>
        <v>169381</v>
      </c>
      <c r="G14" s="19">
        <f t="shared" si="2"/>
        <v>198558</v>
      </c>
      <c r="H14" s="19">
        <f t="shared" si="2"/>
        <v>198558</v>
      </c>
      <c r="I14" s="19">
        <f t="shared" si="2"/>
        <v>198558</v>
      </c>
    </row>
    <row r="15" spans="1:9" ht="15">
      <c r="A15" s="2">
        <v>310</v>
      </c>
      <c r="B15" s="2" t="s">
        <v>14</v>
      </c>
      <c r="C15" s="5">
        <v>157879.6</v>
      </c>
      <c r="D15" s="5">
        <v>138945.52</v>
      </c>
      <c r="E15" s="5">
        <v>178519</v>
      </c>
      <c r="F15" s="5">
        <v>169381</v>
      </c>
      <c r="G15" s="5">
        <v>198558</v>
      </c>
      <c r="H15" s="5">
        <v>198558</v>
      </c>
      <c r="I15" s="5">
        <v>198558</v>
      </c>
    </row>
    <row r="16" spans="1:9" ht="15">
      <c r="A16" s="22"/>
      <c r="B16" s="22" t="s">
        <v>16</v>
      </c>
      <c r="C16" s="23">
        <f aca="true" t="shared" si="3" ref="C16:I16">SUM(C5,C9,C14)</f>
        <v>731475.5499999999</v>
      </c>
      <c r="D16" s="23">
        <f t="shared" si="3"/>
        <v>770235.7100000001</v>
      </c>
      <c r="E16" s="23">
        <f t="shared" si="3"/>
        <v>838207</v>
      </c>
      <c r="F16" s="23">
        <f t="shared" si="3"/>
        <v>874276</v>
      </c>
      <c r="G16" s="23">
        <f t="shared" si="3"/>
        <v>890786</v>
      </c>
      <c r="H16" s="23">
        <f t="shared" si="3"/>
        <v>890786</v>
      </c>
      <c r="I16" s="23">
        <f t="shared" si="3"/>
        <v>890786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15</v>
      </c>
      <c r="C18" s="5">
        <v>400</v>
      </c>
      <c r="D18" s="5">
        <v>145.44</v>
      </c>
      <c r="E18" s="5">
        <v>0</v>
      </c>
      <c r="F18" s="5">
        <v>3456</v>
      </c>
      <c r="G18" s="5">
        <v>0</v>
      </c>
      <c r="H18" s="5">
        <v>0</v>
      </c>
      <c r="I18" s="5">
        <v>0</v>
      </c>
    </row>
    <row r="19" spans="1:9" ht="15">
      <c r="A19" s="88">
        <v>320</v>
      </c>
      <c r="B19" s="65" t="s">
        <v>96</v>
      </c>
      <c r="C19" s="89">
        <v>0</v>
      </c>
      <c r="D19" s="89">
        <v>0</v>
      </c>
      <c r="E19" s="60">
        <v>978515</v>
      </c>
      <c r="F19" s="89">
        <v>46465</v>
      </c>
      <c r="G19" s="105">
        <v>1228629</v>
      </c>
      <c r="H19" s="89">
        <v>0</v>
      </c>
      <c r="I19" s="89">
        <v>0</v>
      </c>
    </row>
    <row r="20" spans="1:9" ht="15">
      <c r="A20" s="24"/>
      <c r="B20" s="22" t="s">
        <v>17</v>
      </c>
      <c r="C20" s="23">
        <f aca="true" t="shared" si="4" ref="C20:I20">SUM(C18:C19)</f>
        <v>400</v>
      </c>
      <c r="D20" s="23">
        <f t="shared" si="4"/>
        <v>145.44</v>
      </c>
      <c r="E20" s="23">
        <f t="shared" si="4"/>
        <v>978515</v>
      </c>
      <c r="F20" s="23">
        <f t="shared" si="4"/>
        <v>49921</v>
      </c>
      <c r="G20" s="23">
        <f t="shared" si="4"/>
        <v>1228629</v>
      </c>
      <c r="H20" s="23">
        <f t="shared" si="4"/>
        <v>0</v>
      </c>
      <c r="I20" s="23">
        <f t="shared" si="4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18</v>
      </c>
      <c r="C22" s="19">
        <f aca="true" t="shared" si="5" ref="C22:I22">SUM(C23:C24)</f>
        <v>81227.58</v>
      </c>
      <c r="D22" s="19">
        <f t="shared" si="5"/>
        <v>31255.4</v>
      </c>
      <c r="E22" s="19">
        <f t="shared" si="5"/>
        <v>3000</v>
      </c>
      <c r="F22" s="19">
        <f t="shared" si="5"/>
        <v>104406</v>
      </c>
      <c r="G22" s="19">
        <f t="shared" si="5"/>
        <v>8540</v>
      </c>
      <c r="H22" s="19">
        <f t="shared" si="5"/>
        <v>6990</v>
      </c>
      <c r="I22" s="19">
        <f t="shared" si="5"/>
        <v>6558</v>
      </c>
    </row>
    <row r="23" spans="1:9" ht="15">
      <c r="A23" s="3">
        <v>410</v>
      </c>
      <c r="B23" s="3" t="s">
        <v>19</v>
      </c>
      <c r="C23" s="5">
        <v>2730</v>
      </c>
      <c r="D23" s="5">
        <v>2900</v>
      </c>
      <c r="E23" s="5">
        <v>3000</v>
      </c>
      <c r="F23" s="5">
        <v>3150</v>
      </c>
      <c r="G23" s="5">
        <v>3990</v>
      </c>
      <c r="H23" s="5">
        <v>3990</v>
      </c>
      <c r="I23" s="5">
        <v>3558</v>
      </c>
    </row>
    <row r="24" spans="1:9" ht="15">
      <c r="A24" s="3">
        <v>450</v>
      </c>
      <c r="B24" s="2" t="s">
        <v>123</v>
      </c>
      <c r="C24" s="5">
        <v>78497.58</v>
      </c>
      <c r="D24" s="5">
        <v>28355.4</v>
      </c>
      <c r="E24" s="5">
        <v>0</v>
      </c>
      <c r="F24" s="5">
        <v>101256</v>
      </c>
      <c r="G24" s="5">
        <v>4550</v>
      </c>
      <c r="H24" s="5">
        <v>3000</v>
      </c>
      <c r="I24" s="5">
        <v>3000</v>
      </c>
    </row>
    <row r="25" spans="1:9" ht="15">
      <c r="A25" s="18">
        <v>500</v>
      </c>
      <c r="B25" s="18" t="s">
        <v>21</v>
      </c>
      <c r="C25" s="19">
        <f aca="true" t="shared" si="6" ref="C25:I25">SUM(C26)</f>
        <v>0</v>
      </c>
      <c r="D25" s="19">
        <f t="shared" si="6"/>
        <v>16597.69</v>
      </c>
      <c r="E25" s="19">
        <f t="shared" si="6"/>
        <v>316600</v>
      </c>
      <c r="F25" s="19">
        <f t="shared" si="6"/>
        <v>23295</v>
      </c>
      <c r="G25" s="19">
        <f t="shared" si="6"/>
        <v>316600</v>
      </c>
      <c r="H25" s="19">
        <f t="shared" si="6"/>
        <v>16600</v>
      </c>
      <c r="I25" s="19">
        <f t="shared" si="6"/>
        <v>16600</v>
      </c>
    </row>
    <row r="26" spans="1:9" ht="15">
      <c r="A26" s="3">
        <v>510</v>
      </c>
      <c r="B26" s="3" t="s">
        <v>20</v>
      </c>
      <c r="C26" s="5">
        <v>0</v>
      </c>
      <c r="D26" s="5">
        <v>16597.69</v>
      </c>
      <c r="E26" s="5">
        <v>316600</v>
      </c>
      <c r="F26" s="5">
        <v>23295</v>
      </c>
      <c r="G26" s="5">
        <v>316600</v>
      </c>
      <c r="H26" s="5">
        <v>16600</v>
      </c>
      <c r="I26" s="5">
        <v>16600</v>
      </c>
    </row>
    <row r="27" spans="1:9" ht="15">
      <c r="A27" s="3"/>
      <c r="B27" s="3"/>
      <c r="C27" s="5"/>
      <c r="D27" s="5"/>
      <c r="E27" s="5"/>
      <c r="F27" s="5"/>
      <c r="G27" s="5"/>
      <c r="H27" s="5"/>
      <c r="I27" s="5"/>
    </row>
    <row r="28" spans="1:9" ht="15">
      <c r="A28" s="24"/>
      <c r="B28" s="22" t="s">
        <v>22</v>
      </c>
      <c r="C28" s="23">
        <f aca="true" t="shared" si="7" ref="C28:I28">SUM(C22,C25)</f>
        <v>81227.58</v>
      </c>
      <c r="D28" s="23">
        <f t="shared" si="7"/>
        <v>47853.09</v>
      </c>
      <c r="E28" s="23">
        <f t="shared" si="7"/>
        <v>319600</v>
      </c>
      <c r="F28" s="23">
        <f t="shared" si="7"/>
        <v>127701</v>
      </c>
      <c r="G28" s="23">
        <f t="shared" si="7"/>
        <v>325140</v>
      </c>
      <c r="H28" s="23">
        <f t="shared" si="7"/>
        <v>23590</v>
      </c>
      <c r="I28" s="23">
        <f t="shared" si="7"/>
        <v>23158</v>
      </c>
    </row>
    <row r="29" spans="1:9" ht="15">
      <c r="A29" s="65"/>
      <c r="B29" s="66"/>
      <c r="C29" s="67"/>
      <c r="D29" s="67"/>
      <c r="E29" s="67"/>
      <c r="F29" s="67"/>
      <c r="G29" s="67"/>
      <c r="H29" s="67"/>
      <c r="I29" s="67"/>
    </row>
    <row r="30" spans="1:9" ht="15">
      <c r="A30" s="27"/>
      <c r="B30" s="28" t="s">
        <v>84</v>
      </c>
      <c r="C30" s="29">
        <f aca="true" t="shared" si="8" ref="C30:I30">SUM(C16,C20,C28)</f>
        <v>813103.1299999999</v>
      </c>
      <c r="D30" s="29">
        <f t="shared" si="8"/>
        <v>818234.24</v>
      </c>
      <c r="E30" s="29">
        <f t="shared" si="8"/>
        <v>2136322</v>
      </c>
      <c r="F30" s="29">
        <f t="shared" si="8"/>
        <v>1051898</v>
      </c>
      <c r="G30" s="29">
        <f t="shared" si="8"/>
        <v>2444555</v>
      </c>
      <c r="H30" s="29">
        <f t="shared" si="8"/>
        <v>914376</v>
      </c>
      <c r="I30" s="29">
        <f t="shared" si="8"/>
        <v>913944</v>
      </c>
    </row>
    <row r="31" spans="1:9" ht="15">
      <c r="A31" s="2"/>
      <c r="B31" s="2"/>
      <c r="C31" s="5"/>
      <c r="D31" s="5"/>
      <c r="E31" s="5"/>
      <c r="F31" s="5"/>
      <c r="G31" s="5"/>
      <c r="H31" s="5"/>
      <c r="I31" s="5"/>
    </row>
    <row r="32" spans="1:9" ht="15">
      <c r="A32" s="24"/>
      <c r="B32" s="25" t="s">
        <v>24</v>
      </c>
      <c r="C32" s="23">
        <f aca="true" t="shared" si="9" ref="C32:I32">SUM(C33)</f>
        <v>29525.89</v>
      </c>
      <c r="D32" s="23">
        <f t="shared" si="9"/>
        <v>23652.41</v>
      </c>
      <c r="E32" s="23">
        <f t="shared" si="9"/>
        <v>33000</v>
      </c>
      <c r="F32" s="23">
        <f t="shared" si="9"/>
        <v>33500</v>
      </c>
      <c r="G32" s="23">
        <f t="shared" si="9"/>
        <v>32000</v>
      </c>
      <c r="H32" s="23">
        <f t="shared" si="9"/>
        <v>32000</v>
      </c>
      <c r="I32" s="23">
        <f t="shared" si="9"/>
        <v>32000</v>
      </c>
    </row>
    <row r="33" spans="1:9" ht="15">
      <c r="A33" s="26"/>
      <c r="B33" s="18" t="s">
        <v>23</v>
      </c>
      <c r="C33" s="19">
        <v>29525.89</v>
      </c>
      <c r="D33" s="19">
        <v>23652.41</v>
      </c>
      <c r="E33" s="19">
        <v>33000</v>
      </c>
      <c r="F33" s="131">
        <v>33500</v>
      </c>
      <c r="G33" s="131">
        <v>32000</v>
      </c>
      <c r="H33" s="131">
        <v>32000</v>
      </c>
      <c r="I33" s="131">
        <v>32000</v>
      </c>
    </row>
    <row r="34" spans="1:9" ht="15">
      <c r="A34" s="2"/>
      <c r="B34" s="2"/>
      <c r="C34" s="7"/>
      <c r="D34" s="7"/>
      <c r="E34" s="7"/>
      <c r="F34" s="7"/>
      <c r="G34" s="7"/>
      <c r="H34" s="7"/>
      <c r="I34" s="7"/>
    </row>
    <row r="35" spans="1:9" ht="15">
      <c r="A35" s="27"/>
      <c r="B35" s="28" t="s">
        <v>83</v>
      </c>
      <c r="C35" s="29">
        <f aca="true" t="shared" si="10" ref="C35:I35">SUM(C16,C20,C28,C32)</f>
        <v>842629.0199999999</v>
      </c>
      <c r="D35" s="29">
        <f t="shared" si="10"/>
        <v>841886.65</v>
      </c>
      <c r="E35" s="29">
        <f t="shared" si="10"/>
        <v>2169322</v>
      </c>
      <c r="F35" s="29">
        <f t="shared" si="10"/>
        <v>1085398</v>
      </c>
      <c r="G35" s="29">
        <f t="shared" si="10"/>
        <v>2476555</v>
      </c>
      <c r="H35" s="29">
        <f t="shared" si="10"/>
        <v>946376</v>
      </c>
      <c r="I35" s="29">
        <f t="shared" si="10"/>
        <v>945944</v>
      </c>
    </row>
    <row r="36" spans="1:9" ht="15">
      <c r="A36" s="2"/>
      <c r="B36" s="2"/>
      <c r="C36" s="5"/>
      <c r="D36" s="5"/>
      <c r="E36" s="5"/>
      <c r="F36" s="5"/>
      <c r="G36" s="5"/>
      <c r="H36" s="5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ht="15">
      <c r="B38" t="s">
        <v>129</v>
      </c>
    </row>
    <row r="39" ht="15">
      <c r="B39" t="s">
        <v>130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Burianová</cp:lastModifiedBy>
  <cp:lastPrinted>2020-12-10T11:45:45Z</cp:lastPrinted>
  <dcterms:created xsi:type="dcterms:W3CDTF">2014-11-27T08:26:35Z</dcterms:created>
  <dcterms:modified xsi:type="dcterms:W3CDTF">2020-12-10T11:45:58Z</dcterms:modified>
  <cp:category/>
  <cp:version/>
  <cp:contentType/>
  <cp:contentStatus/>
</cp:coreProperties>
</file>