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<sst xmlns="http://schemas.openxmlformats.org/spreadsheetml/2006/main" count="259" uniqueCount="142">
  <si>
    <t>FK</t>
  </si>
  <si>
    <t>EK</t>
  </si>
  <si>
    <t>Druh príjmu</t>
  </si>
  <si>
    <t>Druh výdavku</t>
  </si>
  <si>
    <t>Daňové príjmy</t>
  </si>
  <si>
    <t>Dane z príjmov</t>
  </si>
  <si>
    <t>Dane z majetku</t>
  </si>
  <si>
    <t>Dane za tovary a služby</t>
  </si>
  <si>
    <t>Nedaňové príjmy</t>
  </si>
  <si>
    <t>Administratívne poplatky a iné poplatky</t>
  </si>
  <si>
    <t>Príjmy z podnikania a vlastníctva  majetku</t>
  </si>
  <si>
    <t>Úroky z tuzem. úverov, pôžičiek a vkladov</t>
  </si>
  <si>
    <t>Iné nedaňové príjmy</t>
  </si>
  <si>
    <t>Granty a transfery</t>
  </si>
  <si>
    <t>Tuzemské bežné granty a transfery</t>
  </si>
  <si>
    <t>Kapitálové príjmy</t>
  </si>
  <si>
    <t>BEŽNÉ PRÍJMY SPOLU</t>
  </si>
  <si>
    <t>KAPITÁLOVÉ  PRÍJMY SPOLU</t>
  </si>
  <si>
    <t>Príjmové operácie</t>
  </si>
  <si>
    <t>Od fyzickej osoby</t>
  </si>
  <si>
    <t>Tuzemské úvery, pôžičky a návratné fin. výpomoci</t>
  </si>
  <si>
    <t>Prijaté úvery, pôžičky a návratné fin. výpomoci</t>
  </si>
  <si>
    <t>PRÍJMOVÉ FINANČNÉ OPERÁCIE SPOLU</t>
  </si>
  <si>
    <t xml:space="preserve">Vlastné príjmy RO - Materská škola </t>
  </si>
  <si>
    <t>NEROZPOČTOVANÉ PRÍJMY</t>
  </si>
  <si>
    <t>Výkonné a zákonodarné orgány</t>
  </si>
  <si>
    <t>01.1.1</t>
  </si>
  <si>
    <t>01</t>
  </si>
  <si>
    <t>VŠEOBECNÉ VEREJNÉ SLUŽBY</t>
  </si>
  <si>
    <t>Mzdy,platy a ostatné osobné vyrovnania</t>
  </si>
  <si>
    <t>Poistné a príspevok do poisťovní</t>
  </si>
  <si>
    <t>Tovary a služby</t>
  </si>
  <si>
    <t>Bežné transfery</t>
  </si>
  <si>
    <t>01.1.2</t>
  </si>
  <si>
    <t>Finančné a rozpočtové záležitosti</t>
  </si>
  <si>
    <t>01.6.0</t>
  </si>
  <si>
    <t>Všeobecné verejné služby inde neklasifikované</t>
  </si>
  <si>
    <t>01.7.0</t>
  </si>
  <si>
    <t>Transakcie verejného dlhu</t>
  </si>
  <si>
    <t>Splácanie úrokov a ostatné platby súvisiace s úverom</t>
  </si>
  <si>
    <t>03</t>
  </si>
  <si>
    <t>VEREJNÝ PORIADOK A BEZPEČNOSŤ</t>
  </si>
  <si>
    <t>03.2.0</t>
  </si>
  <si>
    <t>Ochrana pred požiarmi</t>
  </si>
  <si>
    <t>04</t>
  </si>
  <si>
    <t>EKONOMICKÁ OBLASŤ</t>
  </si>
  <si>
    <t>04.5.1</t>
  </si>
  <si>
    <t>Cestná doprava</t>
  </si>
  <si>
    <t>05.1.0</t>
  </si>
  <si>
    <t>Nakladanie s odpadmi</t>
  </si>
  <si>
    <t>05</t>
  </si>
  <si>
    <t>OCHRANA ŽIVOTNÉHO PROSTREDIA</t>
  </si>
  <si>
    <t>05.4.0</t>
  </si>
  <si>
    <t>Ochrana prírody a krajiny</t>
  </si>
  <si>
    <t>06</t>
  </si>
  <si>
    <t>ROZVOJ OBCÍ</t>
  </si>
  <si>
    <t>06.2.0</t>
  </si>
  <si>
    <t>Rozvoj obcí</t>
  </si>
  <si>
    <t>06.4.0</t>
  </si>
  <si>
    <t>Verejné osvetlenie</t>
  </si>
  <si>
    <t>06.6.0</t>
  </si>
  <si>
    <t>Bývanie a občianska vybavenosť inde neklasifikované</t>
  </si>
  <si>
    <t xml:space="preserve">B  E Ž N É     V Ý D A V K Y </t>
  </si>
  <si>
    <t>07</t>
  </si>
  <si>
    <t xml:space="preserve">ZDRAVOTNÍCTVO </t>
  </si>
  <si>
    <t>07.6.0</t>
  </si>
  <si>
    <t>Zdravotníctvo inde neklasifikované</t>
  </si>
  <si>
    <t>08</t>
  </si>
  <si>
    <t>REKREÁCIA, KULTÚRA A NÁBOŽENSTVO</t>
  </si>
  <si>
    <t>08.1.0</t>
  </si>
  <si>
    <t>Rekreačné a športové služby</t>
  </si>
  <si>
    <t>Kultúrne služby</t>
  </si>
  <si>
    <t>08.2.0</t>
  </si>
  <si>
    <t>08.3.0</t>
  </si>
  <si>
    <t>Vysielacie a vydavateľské služby</t>
  </si>
  <si>
    <t xml:space="preserve">08.4.0 </t>
  </si>
  <si>
    <t>Náboženské a iné spoločenské služby</t>
  </si>
  <si>
    <t>09</t>
  </si>
  <si>
    <t>VZDELÁVANIE</t>
  </si>
  <si>
    <t>09.1.2.1</t>
  </si>
  <si>
    <t>Primárne vzdelávanie s bežnou starostlivosťou</t>
  </si>
  <si>
    <t>Vzdelávanie nedefinované podľa úrovne</t>
  </si>
  <si>
    <t>10</t>
  </si>
  <si>
    <t>SOCIÁLNE ZABEZPEČENIE</t>
  </si>
  <si>
    <t>10.7.0</t>
  </si>
  <si>
    <t>Sociálna pomoc občanom v hmotnej a sociálnej núdzi</t>
  </si>
  <si>
    <t>640</t>
  </si>
  <si>
    <t>P R Í J M Y    O B E C  +  R O    S P O L U</t>
  </si>
  <si>
    <t>P R Í J M Y    O B E C      S P O L U</t>
  </si>
  <si>
    <t xml:space="preserve">K A P I T Á L O V É     V Ý D A V K Y </t>
  </si>
  <si>
    <t>710</t>
  </si>
  <si>
    <t>08.4.0</t>
  </si>
  <si>
    <t>Splácanie istín</t>
  </si>
  <si>
    <t>NEROZPOČTOVANÉ VÝDAVKY</t>
  </si>
  <si>
    <t>V Ý D A V K Y    O B E C      S P O L U</t>
  </si>
  <si>
    <t xml:space="preserve">Bežné výdavky RO - Materská škola </t>
  </si>
  <si>
    <t>V Ý D A V K Y    O B E C  +  R O    S P O L U</t>
  </si>
  <si>
    <t>600</t>
  </si>
  <si>
    <t xml:space="preserve">    F I N A N Č N É    O P E R Á C I E </t>
  </si>
  <si>
    <t>09.5.0</t>
  </si>
  <si>
    <t>Tuzemské kapitálové granty a transfery</t>
  </si>
  <si>
    <t>09.1.1.1</t>
  </si>
  <si>
    <t>Predprimárne vzdelávanie s bežnou starostlivosťou</t>
  </si>
  <si>
    <t>Jednotlivcovi</t>
  </si>
  <si>
    <t>06.3.0</t>
  </si>
  <si>
    <t>Zásobovanie vodou</t>
  </si>
  <si>
    <t>630</t>
  </si>
  <si>
    <t>700</t>
  </si>
  <si>
    <t>Kapitálové výdavky RO - Materská škola</t>
  </si>
  <si>
    <t>BÝVANIE A OBČIANSKA VYBAVENOSŤ</t>
  </si>
  <si>
    <t>Obstarávanie kapitálových aktív (MŠ)</t>
  </si>
  <si>
    <t>Obstarávanie kapitálových aktív (OBEC)</t>
  </si>
  <si>
    <t>Obstarávanie kapitálových aktív (DOPRAVA)</t>
  </si>
  <si>
    <t>Obstarávanie kapitálových aktív (VODOVODY)</t>
  </si>
  <si>
    <t>Obstarávanie kapitálových aktív (VEREJNÉ OSVETLENIE)</t>
  </si>
  <si>
    <t>Obstarávanie kapitálových aktív (ODPADY)</t>
  </si>
  <si>
    <t>Obstarávanie kapitálových aktív (OCHRANA PRÍRODY)</t>
  </si>
  <si>
    <t>Obstarávanie kapitálových aktív (KULTÚRA)</t>
  </si>
  <si>
    <t>Obstarávanie kapitálových aktív (NÁBOŽENSTVO)</t>
  </si>
  <si>
    <t>05.2.0</t>
  </si>
  <si>
    <t>Nakladanie s odpadovými vodami</t>
  </si>
  <si>
    <t>Rok 2020 v Eur návrh</t>
  </si>
  <si>
    <t>Obstarávanie kapitálových aktív (ODPADOVÉ VODY)</t>
  </si>
  <si>
    <t>Obstarávanie kapitálových aktív (ŠPORT)</t>
  </si>
  <si>
    <t>Rok 2021 v Eur návrh</t>
  </si>
  <si>
    <t>Rok 2017 v Eur skutočnosť</t>
  </si>
  <si>
    <t>Obstarávanie kapitálových aktív (BYTOVKY)</t>
  </si>
  <si>
    <t>Obstarávanie kapitálových aktív (ZŠ)</t>
  </si>
  <si>
    <t>Schválený  rozpočet obce na r. 2020 - 2022</t>
  </si>
  <si>
    <t>Návrh rozpočtu na roky 2020-2022 a úprava rozpočtu r. 2019 vyvesené  dňa :  29. 11. 2019</t>
  </si>
  <si>
    <t>Návrh rozpočtu na roky 2020-2022 a úprava rozpočtu r. 2019  zvesené  dňa :  13. 12. 2019</t>
  </si>
  <si>
    <t xml:space="preserve">Rozpočet obce na roky 2020-2022 schválený dňa 13. 12. 2019  uznesením č.  </t>
  </si>
  <si>
    <t xml:space="preserve">Úprava rozpočtu podľa očakávanej skutočnosti k 31. 12. 2019 schválená dňa 14. 12. 2019 uznesením č. </t>
  </si>
  <si>
    <t>Schválený rozpočet na roky 2020-2022 a úprava rozpočtu k 31.12.2019 vyvesené dňa: 13. 12. 2019</t>
  </si>
  <si>
    <t>Rok 2018 v Eur skutočnosť</t>
  </si>
  <si>
    <t>Rok 2022 v Eur návrh</t>
  </si>
  <si>
    <t>Schválený rozpočet obce na roky 2020-2022</t>
  </si>
  <si>
    <t>Rok 2019 v Eur schválený rozpočet</t>
  </si>
  <si>
    <t>Rok 2019 v Eur očakávaná skutočnosť</t>
  </si>
  <si>
    <t>Finančné zábezpeky</t>
  </si>
  <si>
    <t>Rezervný fond, finančné zábezpeky</t>
  </si>
  <si>
    <t>Obstarávanie kapitálových aktív (ROZVOJ OBCÍ)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</si>
</sst>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  <numFmt numFmtId="165" formatCode="[$-41B]dddd\,\ 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EB35"/>
        <bgColor indexed="64"/>
      </patternFill>
    </fill>
    <fill>
      <patternFill patternType="solid">
        <fgColor rgb="FFBEFBA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13" borderId="10" xfId="0" applyFont="1" applyFill="1" applyBorder="1" applyAlignment="1">
      <alignment/>
    </xf>
    <xf numFmtId="2" fontId="29" fillId="13" borderId="10" xfId="0" applyNumberFormat="1" applyFont="1" applyFill="1" applyBorder="1" applyAlignment="1">
      <alignment/>
    </xf>
    <xf numFmtId="0" fontId="29" fillId="12" borderId="10" xfId="0" applyFont="1" applyFill="1" applyBorder="1" applyAlignment="1">
      <alignment/>
    </xf>
    <xf numFmtId="2" fontId="29" fillId="12" borderId="10" xfId="0" applyNumberFormat="1" applyFont="1" applyFill="1" applyBorder="1" applyAlignment="1">
      <alignment/>
    </xf>
    <xf numFmtId="0" fontId="29" fillId="11" borderId="10" xfId="0" applyFont="1" applyFill="1" applyBorder="1" applyAlignment="1">
      <alignment/>
    </xf>
    <xf numFmtId="2" fontId="29" fillId="11" borderId="10" xfId="0" applyNumberFormat="1" applyFont="1" applyFill="1" applyBorder="1" applyAlignment="1">
      <alignment/>
    </xf>
    <xf numFmtId="0" fontId="29" fillId="9" borderId="10" xfId="0" applyFont="1" applyFill="1" applyBorder="1" applyAlignment="1">
      <alignment/>
    </xf>
    <xf numFmtId="2" fontId="29" fillId="9" borderId="10" xfId="0" applyNumberFormat="1" applyFont="1" applyFill="1" applyBorder="1" applyAlignment="1">
      <alignment/>
    </xf>
    <xf numFmtId="0" fontId="29" fillId="34" borderId="10" xfId="0" applyFont="1" applyFill="1" applyBorder="1" applyAlignment="1">
      <alignment/>
    </xf>
    <xf numFmtId="2" fontId="29" fillId="34" borderId="10" xfId="0" applyNumberFormat="1" applyFont="1" applyFill="1" applyBorder="1" applyAlignment="1">
      <alignment/>
    </xf>
    <xf numFmtId="0" fontId="29" fillId="8" borderId="10" xfId="0" applyFont="1" applyFill="1" applyBorder="1" applyAlignment="1">
      <alignment/>
    </xf>
    <xf numFmtId="2" fontId="29" fillId="8" borderId="10" xfId="0" applyNumberFormat="1" applyFont="1" applyFill="1" applyBorder="1" applyAlignment="1">
      <alignment/>
    </xf>
    <xf numFmtId="0" fontId="29" fillId="35" borderId="10" xfId="0" applyFont="1" applyFill="1" applyBorder="1" applyAlignment="1">
      <alignment/>
    </xf>
    <xf numFmtId="2" fontId="29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29" fillId="35" borderId="11" xfId="0" applyFont="1" applyFill="1" applyBorder="1" applyAlignment="1">
      <alignment/>
    </xf>
    <xf numFmtId="2" fontId="29" fillId="1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18" borderId="10" xfId="0" applyFill="1" applyBorder="1" applyAlignment="1">
      <alignment/>
    </xf>
    <xf numFmtId="0" fontId="29" fillId="18" borderId="10" xfId="0" applyFont="1" applyFill="1" applyBorder="1" applyAlignment="1">
      <alignment/>
    </xf>
    <xf numFmtId="2" fontId="29" fillId="18" borderId="1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29" fillId="7" borderId="10" xfId="0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 wrapText="1"/>
    </xf>
    <xf numFmtId="49" fontId="29" fillId="17" borderId="10" xfId="0" applyNumberFormat="1" applyFont="1" applyFill="1" applyBorder="1" applyAlignment="1">
      <alignment horizontal="center"/>
    </xf>
    <xf numFmtId="0" fontId="29" fillId="17" borderId="10" xfId="0" applyFont="1" applyFill="1" applyBorder="1" applyAlignment="1">
      <alignment horizontal="center"/>
    </xf>
    <xf numFmtId="2" fontId="29" fillId="17" borderId="10" xfId="0" applyNumberFormat="1" applyFont="1" applyFill="1" applyBorder="1" applyAlignment="1">
      <alignment/>
    </xf>
    <xf numFmtId="49" fontId="29" fillId="18" borderId="10" xfId="0" applyNumberFormat="1" applyFont="1" applyFill="1" applyBorder="1" applyAlignment="1">
      <alignment horizontal="center"/>
    </xf>
    <xf numFmtId="0" fontId="29" fillId="18" borderId="10" xfId="0" applyFont="1" applyFill="1" applyBorder="1" applyAlignment="1">
      <alignment horizontal="center"/>
    </xf>
    <xf numFmtId="49" fontId="29" fillId="14" borderId="10" xfId="0" applyNumberFormat="1" applyFont="1" applyFill="1" applyBorder="1" applyAlignment="1">
      <alignment horizontal="center"/>
    </xf>
    <xf numFmtId="49" fontId="29" fillId="15" borderId="10" xfId="0" applyNumberFormat="1" applyFont="1" applyFill="1" applyBorder="1" applyAlignment="1">
      <alignment horizontal="center"/>
    </xf>
    <xf numFmtId="0" fontId="29" fillId="15" borderId="10" xfId="0" applyFont="1" applyFill="1" applyBorder="1" applyAlignment="1">
      <alignment horizontal="center"/>
    </xf>
    <xf numFmtId="2" fontId="29" fillId="15" borderId="10" xfId="0" applyNumberFormat="1" applyFont="1" applyFill="1" applyBorder="1" applyAlignment="1">
      <alignment/>
    </xf>
    <xf numFmtId="49" fontId="29" fillId="9" borderId="10" xfId="0" applyNumberFormat="1" applyFont="1" applyFill="1" applyBorder="1" applyAlignment="1">
      <alignment/>
    </xf>
    <xf numFmtId="49" fontId="29" fillId="13" borderId="10" xfId="0" applyNumberFormat="1" applyFont="1" applyFill="1" applyBorder="1" applyAlignment="1">
      <alignment/>
    </xf>
    <xf numFmtId="49" fontId="29" fillId="11" borderId="10" xfId="0" applyNumberFormat="1" applyFont="1" applyFill="1" applyBorder="1" applyAlignment="1">
      <alignment/>
    </xf>
    <xf numFmtId="49" fontId="29" fillId="8" borderId="10" xfId="0" applyNumberFormat="1" applyFont="1" applyFill="1" applyBorder="1" applyAlignment="1">
      <alignment/>
    </xf>
    <xf numFmtId="49" fontId="29" fillId="12" borderId="10" xfId="0" applyNumberFormat="1" applyFont="1" applyFill="1" applyBorder="1" applyAlignment="1">
      <alignment/>
    </xf>
    <xf numFmtId="49" fontId="29" fillId="36" borderId="10" xfId="0" applyNumberFormat="1" applyFont="1" applyFill="1" applyBorder="1" applyAlignment="1">
      <alignment horizontal="center"/>
    </xf>
    <xf numFmtId="0" fontId="29" fillId="36" borderId="10" xfId="0" applyFont="1" applyFill="1" applyBorder="1" applyAlignment="1">
      <alignment horizontal="center"/>
    </xf>
    <xf numFmtId="2" fontId="29" fillId="36" borderId="10" xfId="0" applyNumberFormat="1" applyFont="1" applyFill="1" applyBorder="1" applyAlignment="1">
      <alignment/>
    </xf>
    <xf numFmtId="2" fontId="29" fillId="37" borderId="10" xfId="0" applyNumberFormat="1" applyFont="1" applyFill="1" applyBorder="1" applyAlignment="1">
      <alignment/>
    </xf>
    <xf numFmtId="49" fontId="29" fillId="38" borderId="10" xfId="0" applyNumberFormat="1" applyFont="1" applyFill="1" applyBorder="1" applyAlignment="1">
      <alignment horizontal="center"/>
    </xf>
    <xf numFmtId="0" fontId="29" fillId="38" borderId="10" xfId="0" applyFont="1" applyFill="1" applyBorder="1" applyAlignment="1">
      <alignment horizontal="center"/>
    </xf>
    <xf numFmtId="2" fontId="29" fillId="38" borderId="10" xfId="0" applyNumberFormat="1" applyFont="1" applyFill="1" applyBorder="1" applyAlignment="1">
      <alignment/>
    </xf>
    <xf numFmtId="49" fontId="29" fillId="39" borderId="10" xfId="0" applyNumberFormat="1" applyFont="1" applyFill="1" applyBorder="1" applyAlignment="1">
      <alignment/>
    </xf>
    <xf numFmtId="0" fontId="29" fillId="39" borderId="10" xfId="0" applyFont="1" applyFill="1" applyBorder="1" applyAlignment="1">
      <alignment/>
    </xf>
    <xf numFmtId="2" fontId="29" fillId="39" borderId="10" xfId="0" applyNumberFormat="1" applyFont="1" applyFill="1" applyBorder="1" applyAlignment="1">
      <alignment/>
    </xf>
    <xf numFmtId="49" fontId="29" fillId="19" borderId="10" xfId="0" applyNumberFormat="1" applyFont="1" applyFill="1" applyBorder="1" applyAlignment="1">
      <alignment horizontal="center"/>
    </xf>
    <xf numFmtId="0" fontId="29" fillId="19" borderId="10" xfId="0" applyFont="1" applyFill="1" applyBorder="1" applyAlignment="1">
      <alignment horizontal="center"/>
    </xf>
    <xf numFmtId="2" fontId="29" fillId="19" borderId="10" xfId="0" applyNumberFormat="1" applyFont="1" applyFill="1" applyBorder="1" applyAlignment="1">
      <alignment/>
    </xf>
    <xf numFmtId="49" fontId="29" fillId="37" borderId="10" xfId="0" applyNumberFormat="1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49" fontId="29" fillId="40" borderId="10" xfId="0" applyNumberFormat="1" applyFont="1" applyFill="1" applyBorder="1" applyAlignment="1">
      <alignment/>
    </xf>
    <xf numFmtId="0" fontId="29" fillId="40" borderId="10" xfId="0" applyFont="1" applyFill="1" applyBorder="1" applyAlignment="1">
      <alignment/>
    </xf>
    <xf numFmtId="2" fontId="29" fillId="40" borderId="10" xfId="0" applyNumberFormat="1" applyFont="1" applyFill="1" applyBorder="1" applyAlignment="1">
      <alignment/>
    </xf>
    <xf numFmtId="49" fontId="29" fillId="41" borderId="10" xfId="0" applyNumberFormat="1" applyFont="1" applyFill="1" applyBorder="1" applyAlignment="1">
      <alignment/>
    </xf>
    <xf numFmtId="0" fontId="29" fillId="41" borderId="10" xfId="0" applyFont="1" applyFill="1" applyBorder="1" applyAlignment="1">
      <alignment/>
    </xf>
    <xf numFmtId="2" fontId="29" fillId="41" borderId="10" xfId="0" applyNumberFormat="1" applyFont="1" applyFill="1" applyBorder="1" applyAlignment="1">
      <alignment/>
    </xf>
    <xf numFmtId="2" fontId="0" fillId="42" borderId="10" xfId="0" applyNumberFormat="1" applyFill="1" applyBorder="1" applyAlignment="1">
      <alignment/>
    </xf>
    <xf numFmtId="49" fontId="29" fillId="43" borderId="10" xfId="0" applyNumberFormat="1" applyFont="1" applyFill="1" applyBorder="1" applyAlignment="1">
      <alignment horizontal="center"/>
    </xf>
    <xf numFmtId="2" fontId="29" fillId="43" borderId="10" xfId="0" applyNumberFormat="1" applyFont="1" applyFill="1" applyBorder="1" applyAlignment="1">
      <alignment/>
    </xf>
    <xf numFmtId="2" fontId="0" fillId="40" borderId="10" xfId="0" applyNumberFormat="1" applyFill="1" applyBorder="1" applyAlignment="1">
      <alignment/>
    </xf>
    <xf numFmtId="49" fontId="29" fillId="44" borderId="10" xfId="0" applyNumberFormat="1" applyFont="1" applyFill="1" applyBorder="1" applyAlignment="1">
      <alignment/>
    </xf>
    <xf numFmtId="0" fontId="0" fillId="42" borderId="10" xfId="0" applyFill="1" applyBorder="1" applyAlignment="1">
      <alignment/>
    </xf>
    <xf numFmtId="0" fontId="29" fillId="42" borderId="10" xfId="0" applyFont="1" applyFill="1" applyBorder="1" applyAlignment="1">
      <alignment/>
    </xf>
    <xf numFmtId="2" fontId="29" fillId="42" borderId="10" xfId="0" applyNumberFormat="1" applyFont="1" applyFill="1" applyBorder="1" applyAlignment="1">
      <alignment/>
    </xf>
    <xf numFmtId="2" fontId="29" fillId="37" borderId="10" xfId="0" applyNumberFormat="1" applyFont="1" applyFill="1" applyBorder="1" applyAlignment="1">
      <alignment horizontal="right" vertical="center" wrapText="1"/>
    </xf>
    <xf numFmtId="2" fontId="29" fillId="44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2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/>
    </xf>
    <xf numFmtId="49" fontId="0" fillId="40" borderId="10" xfId="0" applyNumberFormat="1" applyFill="1" applyBorder="1" applyAlignment="1">
      <alignment/>
    </xf>
    <xf numFmtId="49" fontId="0" fillId="8" borderId="10" xfId="0" applyNumberFormat="1" applyFill="1" applyBorder="1" applyAlignment="1">
      <alignment/>
    </xf>
    <xf numFmtId="2" fontId="0" fillId="8" borderId="10" xfId="0" applyNumberFormat="1" applyFill="1" applyBorder="1" applyAlignment="1">
      <alignment/>
    </xf>
    <xf numFmtId="49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49" fontId="0" fillId="40" borderId="10" xfId="0" applyNumberFormat="1" applyFill="1" applyBorder="1" applyAlignment="1">
      <alignment horizontal="right"/>
    </xf>
    <xf numFmtId="49" fontId="29" fillId="14" borderId="10" xfId="0" applyNumberFormat="1" applyFont="1" applyFill="1" applyBorder="1" applyAlignment="1">
      <alignment horizontal="right"/>
    </xf>
    <xf numFmtId="49" fontId="0" fillId="8" borderId="10" xfId="0" applyNumberFormat="1" applyFill="1" applyBorder="1" applyAlignment="1">
      <alignment horizontal="right"/>
    </xf>
    <xf numFmtId="49" fontId="0" fillId="41" borderId="10" xfId="0" applyNumberFormat="1" applyFill="1" applyBorder="1" applyAlignment="1">
      <alignment horizontal="right"/>
    </xf>
    <xf numFmtId="49" fontId="29" fillId="36" borderId="10" xfId="0" applyNumberFormat="1" applyFont="1" applyFill="1" applyBorder="1" applyAlignment="1">
      <alignment horizontal="right"/>
    </xf>
    <xf numFmtId="0" fontId="38" fillId="42" borderId="10" xfId="0" applyFont="1" applyFill="1" applyBorder="1" applyAlignment="1">
      <alignment horizontal="center"/>
    </xf>
    <xf numFmtId="49" fontId="0" fillId="19" borderId="10" xfId="0" applyNumberFormat="1" applyFill="1" applyBorder="1" applyAlignment="1">
      <alignment/>
    </xf>
    <xf numFmtId="49" fontId="0" fillId="13" borderId="10" xfId="0" applyNumberFormat="1" applyFill="1" applyBorder="1" applyAlignment="1">
      <alignment/>
    </xf>
    <xf numFmtId="2" fontId="0" fillId="13" borderId="10" xfId="0" applyNumberFormat="1" applyFill="1" applyBorder="1" applyAlignment="1">
      <alignment/>
    </xf>
    <xf numFmtId="49" fontId="0" fillId="13" borderId="10" xfId="0" applyNumberFormat="1" applyFill="1" applyBorder="1" applyAlignment="1">
      <alignment horizontal="right"/>
    </xf>
    <xf numFmtId="49" fontId="29" fillId="19" borderId="11" xfId="0" applyNumberFormat="1" applyFont="1" applyFill="1" applyBorder="1" applyAlignment="1">
      <alignment horizontal="center"/>
    </xf>
    <xf numFmtId="2" fontId="38" fillId="0" borderId="10" xfId="0" applyNumberFormat="1" applyFont="1" applyBorder="1" applyAlignment="1">
      <alignment/>
    </xf>
    <xf numFmtId="49" fontId="0" fillId="11" borderId="10" xfId="0" applyNumberFormat="1" applyFont="1" applyFill="1" applyBorder="1" applyAlignment="1">
      <alignment/>
    </xf>
    <xf numFmtId="0" fontId="0" fillId="11" borderId="10" xfId="0" applyFont="1" applyFill="1" applyBorder="1" applyAlignment="1">
      <alignment/>
    </xf>
    <xf numFmtId="2" fontId="0" fillId="11" borderId="10" xfId="0" applyNumberFormat="1" applyFill="1" applyBorder="1" applyAlignment="1">
      <alignment/>
    </xf>
    <xf numFmtId="49" fontId="29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/>
    </xf>
    <xf numFmtId="2" fontId="0" fillId="42" borderId="10" xfId="0" applyNumberFormat="1" applyFont="1" applyFill="1" applyBorder="1" applyAlignment="1">
      <alignment/>
    </xf>
    <xf numFmtId="49" fontId="0" fillId="12" borderId="10" xfId="0" applyNumberFormat="1" applyFill="1" applyBorder="1" applyAlignment="1">
      <alignment/>
    </xf>
    <xf numFmtId="49" fontId="0" fillId="12" borderId="10" xfId="0" applyNumberFormat="1" applyFill="1" applyBorder="1" applyAlignment="1">
      <alignment horizontal="right"/>
    </xf>
    <xf numFmtId="2" fontId="0" fillId="12" borderId="10" xfId="0" applyNumberFormat="1" applyFill="1" applyBorder="1" applyAlignment="1">
      <alignment/>
    </xf>
    <xf numFmtId="2" fontId="0" fillId="12" borderId="0" xfId="0" applyNumberFormat="1" applyFill="1" applyAlignment="1">
      <alignment/>
    </xf>
    <xf numFmtId="49" fontId="29" fillId="18" borderId="10" xfId="0" applyNumberFormat="1" applyFont="1" applyFill="1" applyBorder="1" applyAlignment="1">
      <alignment horizontal="right"/>
    </xf>
    <xf numFmtId="49" fontId="29" fillId="19" borderId="10" xfId="0" applyNumberFormat="1" applyFont="1" applyFill="1" applyBorder="1" applyAlignment="1">
      <alignment horizontal="right"/>
    </xf>
    <xf numFmtId="49" fontId="29" fillId="42" borderId="10" xfId="0" applyNumberFormat="1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0" fillId="42" borderId="10" xfId="0" applyNumberFormat="1" applyFill="1" applyBorder="1" applyAlignment="1">
      <alignment/>
    </xf>
    <xf numFmtId="49" fontId="0" fillId="42" borderId="10" xfId="0" applyNumberFormat="1" applyFill="1" applyBorder="1" applyAlignment="1">
      <alignment horizontal="right"/>
    </xf>
    <xf numFmtId="49" fontId="0" fillId="12" borderId="10" xfId="0" applyNumberFormat="1" applyFont="1" applyFill="1" applyBorder="1" applyAlignment="1">
      <alignment horizontal="right"/>
    </xf>
    <xf numFmtId="2" fontId="0" fillId="12" borderId="10" xfId="0" applyNumberFormat="1" applyFont="1" applyFill="1" applyBorder="1" applyAlignment="1">
      <alignment/>
    </xf>
    <xf numFmtId="0" fontId="0" fillId="11" borderId="10" xfId="0" applyFill="1" applyBorder="1" applyAlignment="1">
      <alignment/>
    </xf>
    <xf numFmtId="49" fontId="0" fillId="12" borderId="10" xfId="0" applyNumberFormat="1" applyFont="1" applyFill="1" applyBorder="1" applyAlignment="1">
      <alignment horizontal="left"/>
    </xf>
    <xf numFmtId="49" fontId="29" fillId="13" borderId="10" xfId="0" applyNumberFormat="1" applyFont="1" applyFill="1" applyBorder="1" applyAlignment="1">
      <alignment horizontal="center"/>
    </xf>
    <xf numFmtId="2" fontId="0" fillId="0" borderId="10" xfId="37" applyNumberFormat="1" applyFont="1" applyBorder="1" applyAlignment="1">
      <alignment horizontal="right"/>
    </xf>
    <xf numFmtId="2" fontId="20" fillId="41" borderId="10" xfId="0" applyNumberFormat="1" applyFont="1" applyFill="1" applyBorder="1" applyAlignment="1">
      <alignment/>
    </xf>
    <xf numFmtId="2" fontId="20" fillId="11" borderId="10" xfId="0" applyNumberFormat="1" applyFont="1" applyFill="1" applyBorder="1" applyAlignment="1">
      <alignment/>
    </xf>
    <xf numFmtId="2" fontId="20" fillId="0" borderId="10" xfId="0" applyNumberFormat="1" applyFont="1" applyBorder="1" applyAlignment="1">
      <alignment/>
    </xf>
    <xf numFmtId="2" fontId="20" fillId="42" borderId="10" xfId="0" applyNumberFormat="1" applyFont="1" applyFill="1" applyBorder="1" applyAlignment="1">
      <alignment/>
    </xf>
    <xf numFmtId="49" fontId="0" fillId="12" borderId="10" xfId="0" applyNumberForma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PageLayoutView="0" workbookViewId="0" topLeftCell="A61">
      <selection activeCell="I121" sqref="I120:I121"/>
    </sheetView>
  </sheetViews>
  <sheetFormatPr defaultColWidth="9.140625" defaultRowHeight="15"/>
  <cols>
    <col min="1" max="1" width="7.57421875" style="0" customWidth="1"/>
    <col min="2" max="2" width="4.140625" style="0" customWidth="1"/>
    <col min="3" max="3" width="48.7109375" style="0" customWidth="1"/>
    <col min="4" max="5" width="13.28125" style="0" customWidth="1"/>
    <col min="6" max="6" width="17.8515625" style="0" customWidth="1"/>
    <col min="7" max="7" width="20.00390625" style="0" customWidth="1"/>
    <col min="8" max="8" width="13.7109375" style="0" customWidth="1"/>
    <col min="9" max="9" width="13.421875" style="0" customWidth="1"/>
    <col min="10" max="10" width="13.57421875" style="0" customWidth="1"/>
  </cols>
  <sheetData>
    <row r="1" ht="18.75">
      <c r="A1" s="31" t="s">
        <v>136</v>
      </c>
    </row>
    <row r="3" spans="1:10" ht="45">
      <c r="A3" s="32" t="s">
        <v>0</v>
      </c>
      <c r="B3" s="32" t="s">
        <v>1</v>
      </c>
      <c r="C3" s="32" t="s">
        <v>3</v>
      </c>
      <c r="D3" s="33" t="s">
        <v>125</v>
      </c>
      <c r="E3" s="33" t="s">
        <v>134</v>
      </c>
      <c r="F3" s="33" t="s">
        <v>137</v>
      </c>
      <c r="G3" s="33" t="s">
        <v>138</v>
      </c>
      <c r="H3" s="33" t="s">
        <v>121</v>
      </c>
      <c r="I3" s="33" t="s">
        <v>124</v>
      </c>
      <c r="J3" s="33" t="s">
        <v>135</v>
      </c>
    </row>
    <row r="4" spans="1:10" ht="15.75">
      <c r="A4" s="1"/>
      <c r="B4" s="1"/>
      <c r="C4" s="81" t="s">
        <v>62</v>
      </c>
      <c r="D4" s="80">
        <f>SUM(D5,D19,D22,D25,D35,D48,D51,D64,D77)</f>
        <v>471068.93999999994</v>
      </c>
      <c r="E4" s="80">
        <f aca="true" t="shared" si="0" ref="D4:J4">SUM(E5,E19,E22,E25,E35,E48,E51,E64,E77)</f>
        <v>541975.2100000001</v>
      </c>
      <c r="F4" s="80">
        <f>SUM(F5,F19,F22,F25,F35,F48,F51,F64,F77)</f>
        <v>523922</v>
      </c>
      <c r="G4" s="80">
        <f t="shared" si="0"/>
        <v>578827</v>
      </c>
      <c r="H4" s="80">
        <f t="shared" si="0"/>
        <v>606410</v>
      </c>
      <c r="I4" s="80">
        <f t="shared" si="0"/>
        <v>571432</v>
      </c>
      <c r="J4" s="80">
        <f t="shared" si="0"/>
        <v>572742</v>
      </c>
    </row>
    <row r="5" spans="1:10" ht="15">
      <c r="A5" s="61" t="s">
        <v>27</v>
      </c>
      <c r="B5" s="62"/>
      <c r="C5" s="62" t="s">
        <v>28</v>
      </c>
      <c r="D5" s="77">
        <f>SUM(D6,D11,D13,D17)</f>
        <v>183099.66999999998</v>
      </c>
      <c r="E5" s="77">
        <f aca="true" t="shared" si="1" ref="E5:J5">SUM(E6,E11,E13,E17)</f>
        <v>198859.22</v>
      </c>
      <c r="F5" s="77">
        <f>SUM(F6,F11,F13,F17)</f>
        <v>215926</v>
      </c>
      <c r="G5" s="77">
        <f t="shared" si="1"/>
        <v>225960</v>
      </c>
      <c r="H5" s="77">
        <f t="shared" si="1"/>
        <v>244233</v>
      </c>
      <c r="I5" s="77">
        <f t="shared" si="1"/>
        <v>243953</v>
      </c>
      <c r="J5" s="77">
        <f t="shared" si="1"/>
        <v>244053</v>
      </c>
    </row>
    <row r="6" spans="1:10" ht="15">
      <c r="A6" s="63" t="s">
        <v>26</v>
      </c>
      <c r="B6" s="64"/>
      <c r="C6" s="64" t="s">
        <v>25</v>
      </c>
      <c r="D6" s="65">
        <f>SUM(D7:D10)</f>
        <v>170801.18</v>
      </c>
      <c r="E6" s="65">
        <f aca="true" t="shared" si="2" ref="E6:J6">SUM(E7:E10)</f>
        <v>188174.21000000002</v>
      </c>
      <c r="F6" s="65">
        <f>SUM(F7:F10)</f>
        <v>204465</v>
      </c>
      <c r="G6" s="65">
        <f t="shared" si="2"/>
        <v>213535</v>
      </c>
      <c r="H6" s="65">
        <f t="shared" si="2"/>
        <v>233053</v>
      </c>
      <c r="I6" s="65">
        <f t="shared" si="2"/>
        <v>233053</v>
      </c>
      <c r="J6" s="65">
        <f t="shared" si="2"/>
        <v>233053</v>
      </c>
    </row>
    <row r="7" spans="1:10" ht="15">
      <c r="A7" s="6"/>
      <c r="B7" s="2">
        <v>610</v>
      </c>
      <c r="C7" s="2" t="s">
        <v>29</v>
      </c>
      <c r="D7" s="5">
        <v>54891.44</v>
      </c>
      <c r="E7" s="5">
        <v>53807.88</v>
      </c>
      <c r="F7" s="5">
        <v>79164</v>
      </c>
      <c r="G7" s="5">
        <v>74844</v>
      </c>
      <c r="H7" s="5">
        <v>83236</v>
      </c>
      <c r="I7" s="5">
        <v>83236</v>
      </c>
      <c r="J7" s="5">
        <v>83236</v>
      </c>
    </row>
    <row r="8" spans="1:10" ht="15">
      <c r="A8" s="6"/>
      <c r="B8" s="2">
        <v>620</v>
      </c>
      <c r="C8" s="2" t="s">
        <v>30</v>
      </c>
      <c r="D8" s="5">
        <v>21209.93</v>
      </c>
      <c r="E8" s="5">
        <v>23823.01</v>
      </c>
      <c r="F8" s="5">
        <v>30834</v>
      </c>
      <c r="G8" s="5">
        <v>30061</v>
      </c>
      <c r="H8" s="5">
        <v>32952</v>
      </c>
      <c r="I8" s="5">
        <v>32952</v>
      </c>
      <c r="J8" s="5">
        <v>32952</v>
      </c>
    </row>
    <row r="9" spans="1:10" ht="15">
      <c r="A9" s="6"/>
      <c r="B9" s="2">
        <v>630</v>
      </c>
      <c r="C9" s="2" t="s">
        <v>31</v>
      </c>
      <c r="D9" s="5">
        <v>87638.61</v>
      </c>
      <c r="E9" s="5">
        <v>101646.56</v>
      </c>
      <c r="F9" s="69">
        <v>85600</v>
      </c>
      <c r="G9" s="69">
        <v>97850</v>
      </c>
      <c r="H9" s="69">
        <v>105975</v>
      </c>
      <c r="I9" s="69">
        <v>105975</v>
      </c>
      <c r="J9" s="69">
        <v>105975</v>
      </c>
    </row>
    <row r="10" spans="1:10" ht="15">
      <c r="A10" s="6"/>
      <c r="B10" s="2">
        <v>640</v>
      </c>
      <c r="C10" s="2" t="s">
        <v>32</v>
      </c>
      <c r="D10" s="5">
        <v>7061.2</v>
      </c>
      <c r="E10" s="5">
        <v>8896.76</v>
      </c>
      <c r="F10" s="127">
        <v>8867</v>
      </c>
      <c r="G10" s="126">
        <v>10780</v>
      </c>
      <c r="H10" s="127">
        <v>10890</v>
      </c>
      <c r="I10" s="127">
        <v>10890</v>
      </c>
      <c r="J10" s="127">
        <v>10890</v>
      </c>
    </row>
    <row r="11" spans="1:10" ht="15">
      <c r="A11" s="63" t="s">
        <v>33</v>
      </c>
      <c r="B11" s="64"/>
      <c r="C11" s="64" t="s">
        <v>34</v>
      </c>
      <c r="D11" s="65">
        <f aca="true" t="shared" si="3" ref="D11:J11">SUM(D12)</f>
        <v>2423.06</v>
      </c>
      <c r="E11" s="65">
        <f t="shared" si="3"/>
        <v>2238.84</v>
      </c>
      <c r="F11" s="65">
        <f t="shared" si="3"/>
        <v>2500</v>
      </c>
      <c r="G11" s="65">
        <f t="shared" si="3"/>
        <v>2340</v>
      </c>
      <c r="H11" s="65">
        <f t="shared" si="3"/>
        <v>2480</v>
      </c>
      <c r="I11" s="65">
        <f t="shared" si="3"/>
        <v>2600</v>
      </c>
      <c r="J11" s="65">
        <f t="shared" si="3"/>
        <v>2700</v>
      </c>
    </row>
    <row r="12" spans="1:10" ht="15">
      <c r="A12" s="6"/>
      <c r="B12" s="2">
        <v>630</v>
      </c>
      <c r="C12" s="2" t="s">
        <v>31</v>
      </c>
      <c r="D12" s="5">
        <v>2423.06</v>
      </c>
      <c r="E12" s="5">
        <v>2238.84</v>
      </c>
      <c r="F12" s="5">
        <v>2500</v>
      </c>
      <c r="G12" s="5">
        <v>2340</v>
      </c>
      <c r="H12" s="5">
        <v>2480</v>
      </c>
      <c r="I12" s="5">
        <v>2600</v>
      </c>
      <c r="J12" s="5">
        <v>2700</v>
      </c>
    </row>
    <row r="13" spans="1:10" ht="15">
      <c r="A13" s="63" t="s">
        <v>35</v>
      </c>
      <c r="B13" s="64"/>
      <c r="C13" s="64" t="s">
        <v>36</v>
      </c>
      <c r="D13" s="65">
        <f>SUM(D14:D16)</f>
        <v>568.3</v>
      </c>
      <c r="E13" s="65">
        <f aca="true" t="shared" si="4" ref="E13:J13">SUM(E14:E16)</f>
        <v>526.86</v>
      </c>
      <c r="F13" s="65">
        <f>SUM(F14:F16)</f>
        <v>561</v>
      </c>
      <c r="G13" s="65">
        <f t="shared" si="4"/>
        <v>1685</v>
      </c>
      <c r="H13" s="65">
        <f t="shared" si="4"/>
        <v>700</v>
      </c>
      <c r="I13" s="65">
        <f t="shared" si="4"/>
        <v>700</v>
      </c>
      <c r="J13" s="65">
        <f t="shared" si="4"/>
        <v>700</v>
      </c>
    </row>
    <row r="14" spans="1:10" ht="15">
      <c r="A14" s="6"/>
      <c r="B14" s="2">
        <v>610</v>
      </c>
      <c r="C14" s="2" t="s">
        <v>29</v>
      </c>
      <c r="D14" s="5">
        <v>50</v>
      </c>
      <c r="E14" s="5">
        <v>60</v>
      </c>
      <c r="F14" s="5">
        <v>60</v>
      </c>
      <c r="G14" s="5">
        <v>180</v>
      </c>
      <c r="H14" s="5">
        <v>60</v>
      </c>
      <c r="I14" s="5">
        <v>60</v>
      </c>
      <c r="J14" s="5">
        <v>60</v>
      </c>
    </row>
    <row r="15" spans="1:10" ht="15">
      <c r="A15" s="6"/>
      <c r="B15" s="2">
        <v>620</v>
      </c>
      <c r="C15" s="2" t="s">
        <v>30</v>
      </c>
      <c r="D15" s="5">
        <v>17.67</v>
      </c>
      <c r="E15" s="5">
        <v>21.27</v>
      </c>
      <c r="F15" s="5">
        <v>21</v>
      </c>
      <c r="G15" s="5">
        <v>64</v>
      </c>
      <c r="H15" s="5">
        <v>21</v>
      </c>
      <c r="I15" s="5">
        <v>21</v>
      </c>
      <c r="J15" s="5">
        <v>21</v>
      </c>
    </row>
    <row r="16" spans="1:10" ht="15">
      <c r="A16" s="6"/>
      <c r="B16" s="2">
        <v>630</v>
      </c>
      <c r="C16" s="2" t="s">
        <v>31</v>
      </c>
      <c r="D16" s="5">
        <v>500.63</v>
      </c>
      <c r="E16" s="5">
        <v>445.59</v>
      </c>
      <c r="F16" s="5">
        <v>480</v>
      </c>
      <c r="G16" s="5">
        <v>1441</v>
      </c>
      <c r="H16" s="5">
        <v>619</v>
      </c>
      <c r="I16" s="5">
        <v>619</v>
      </c>
      <c r="J16" s="5">
        <v>619</v>
      </c>
    </row>
    <row r="17" spans="1:10" ht="15">
      <c r="A17" s="63" t="s">
        <v>37</v>
      </c>
      <c r="B17" s="64"/>
      <c r="C17" s="64" t="s">
        <v>38</v>
      </c>
      <c r="D17" s="65">
        <f aca="true" t="shared" si="5" ref="D17:J17">SUM(D18)</f>
        <v>9307.13</v>
      </c>
      <c r="E17" s="65">
        <f t="shared" si="5"/>
        <v>7919.31</v>
      </c>
      <c r="F17" s="65">
        <f t="shared" si="5"/>
        <v>8400</v>
      </c>
      <c r="G17" s="65">
        <f t="shared" si="5"/>
        <v>8400</v>
      </c>
      <c r="H17" s="65">
        <f t="shared" si="5"/>
        <v>8000</v>
      </c>
      <c r="I17" s="65">
        <f t="shared" si="5"/>
        <v>7600</v>
      </c>
      <c r="J17" s="65">
        <f t="shared" si="5"/>
        <v>7600</v>
      </c>
    </row>
    <row r="18" spans="1:10" ht="15">
      <c r="A18" s="6"/>
      <c r="B18" s="2">
        <v>650</v>
      </c>
      <c r="C18" s="2" t="s">
        <v>39</v>
      </c>
      <c r="D18" s="5">
        <v>9307.13</v>
      </c>
      <c r="E18" s="5">
        <v>7919.31</v>
      </c>
      <c r="F18" s="69">
        <v>8400</v>
      </c>
      <c r="G18" s="5">
        <v>8400</v>
      </c>
      <c r="H18" s="69">
        <v>8000</v>
      </c>
      <c r="I18" s="69">
        <v>7600</v>
      </c>
      <c r="J18" s="69">
        <v>7600</v>
      </c>
    </row>
    <row r="19" spans="1:10" ht="15">
      <c r="A19" s="40" t="s">
        <v>40</v>
      </c>
      <c r="B19" s="41"/>
      <c r="C19" s="41" t="s">
        <v>41</v>
      </c>
      <c r="D19" s="42">
        <f aca="true" t="shared" si="6" ref="D19:J19">SUM(D20)</f>
        <v>2000</v>
      </c>
      <c r="E19" s="42">
        <f t="shared" si="6"/>
        <v>2000</v>
      </c>
      <c r="F19" s="42">
        <f t="shared" si="6"/>
        <v>2000</v>
      </c>
      <c r="G19" s="42">
        <f t="shared" si="6"/>
        <v>2000</v>
      </c>
      <c r="H19" s="42">
        <f t="shared" si="6"/>
        <v>2000</v>
      </c>
      <c r="I19" s="42">
        <f t="shared" si="6"/>
        <v>2000</v>
      </c>
      <c r="J19" s="42">
        <f t="shared" si="6"/>
        <v>2000</v>
      </c>
    </row>
    <row r="20" spans="1:10" ht="15">
      <c r="A20" s="43" t="s">
        <v>42</v>
      </c>
      <c r="B20" s="16"/>
      <c r="C20" s="16" t="s">
        <v>43</v>
      </c>
      <c r="D20" s="17">
        <f aca="true" t="shared" si="7" ref="D20:J20">SUM(D21)</f>
        <v>2000</v>
      </c>
      <c r="E20" s="17">
        <f t="shared" si="7"/>
        <v>2000</v>
      </c>
      <c r="F20" s="17">
        <f t="shared" si="7"/>
        <v>2000</v>
      </c>
      <c r="G20" s="17">
        <f t="shared" si="7"/>
        <v>2000</v>
      </c>
      <c r="H20" s="17">
        <f t="shared" si="7"/>
        <v>2000</v>
      </c>
      <c r="I20" s="17">
        <f t="shared" si="7"/>
        <v>2000</v>
      </c>
      <c r="J20" s="17">
        <f t="shared" si="7"/>
        <v>2000</v>
      </c>
    </row>
    <row r="21" spans="1:10" ht="15">
      <c r="A21" s="6"/>
      <c r="B21" s="2">
        <v>640</v>
      </c>
      <c r="C21" s="2" t="s">
        <v>32</v>
      </c>
      <c r="D21" s="5">
        <v>2000</v>
      </c>
      <c r="E21" s="5">
        <v>2000</v>
      </c>
      <c r="F21" s="5">
        <v>2000</v>
      </c>
      <c r="G21" s="5">
        <v>2000</v>
      </c>
      <c r="H21" s="5">
        <v>2000</v>
      </c>
      <c r="I21" s="5">
        <v>2000</v>
      </c>
      <c r="J21" s="5">
        <v>2000</v>
      </c>
    </row>
    <row r="22" spans="1:10" ht="15">
      <c r="A22" s="34" t="s">
        <v>44</v>
      </c>
      <c r="B22" s="35"/>
      <c r="C22" s="35" t="s">
        <v>45</v>
      </c>
      <c r="D22" s="36">
        <f aca="true" t="shared" si="8" ref="D22:J22">SUM(D23)</f>
        <v>8912.87</v>
      </c>
      <c r="E22" s="36">
        <f t="shared" si="8"/>
        <v>6202.97</v>
      </c>
      <c r="F22" s="36">
        <f t="shared" si="8"/>
        <v>6680</v>
      </c>
      <c r="G22" s="36">
        <f t="shared" si="8"/>
        <v>5760</v>
      </c>
      <c r="H22" s="36">
        <f t="shared" si="8"/>
        <v>5690</v>
      </c>
      <c r="I22" s="36">
        <f t="shared" si="8"/>
        <v>5690</v>
      </c>
      <c r="J22" s="36">
        <f t="shared" si="8"/>
        <v>5690</v>
      </c>
    </row>
    <row r="23" spans="1:10" ht="15">
      <c r="A23" s="45" t="s">
        <v>46</v>
      </c>
      <c r="B23" s="14"/>
      <c r="C23" s="14" t="s">
        <v>47</v>
      </c>
      <c r="D23" s="15">
        <f aca="true" t="shared" si="9" ref="D23:J23">SUM(D24)</f>
        <v>8912.87</v>
      </c>
      <c r="E23" s="15">
        <f t="shared" si="9"/>
        <v>6202.97</v>
      </c>
      <c r="F23" s="15">
        <f t="shared" si="9"/>
        <v>6680</v>
      </c>
      <c r="G23" s="15">
        <f t="shared" si="9"/>
        <v>5760</v>
      </c>
      <c r="H23" s="15">
        <f t="shared" si="9"/>
        <v>5690</v>
      </c>
      <c r="I23" s="15">
        <f t="shared" si="9"/>
        <v>5690</v>
      </c>
      <c r="J23" s="15">
        <f t="shared" si="9"/>
        <v>5690</v>
      </c>
    </row>
    <row r="24" spans="1:10" ht="15">
      <c r="A24" s="6"/>
      <c r="B24" s="2">
        <v>630</v>
      </c>
      <c r="C24" s="2" t="s">
        <v>31</v>
      </c>
      <c r="D24" s="5">
        <v>8912.87</v>
      </c>
      <c r="E24" s="5">
        <v>6202.97</v>
      </c>
      <c r="F24" s="5">
        <v>6680</v>
      </c>
      <c r="G24" s="5">
        <v>5760</v>
      </c>
      <c r="H24" s="5">
        <v>5690</v>
      </c>
      <c r="I24" s="5">
        <v>5690</v>
      </c>
      <c r="J24" s="5">
        <v>5690</v>
      </c>
    </row>
    <row r="25" spans="1:10" ht="15">
      <c r="A25" s="39" t="s">
        <v>50</v>
      </c>
      <c r="B25" s="39"/>
      <c r="C25" s="39" t="s">
        <v>51</v>
      </c>
      <c r="D25" s="26">
        <f>SUM(D26,D28,D32)</f>
        <v>40883.38</v>
      </c>
      <c r="E25" s="26">
        <f aca="true" t="shared" si="10" ref="D25:J25">SUM(E26,E28,E32)</f>
        <v>49629.049999999996</v>
      </c>
      <c r="F25" s="26">
        <f>SUM(F26,F28,F32)</f>
        <v>54578</v>
      </c>
      <c r="G25" s="26">
        <f t="shared" si="10"/>
        <v>49620</v>
      </c>
      <c r="H25" s="26">
        <f t="shared" si="10"/>
        <v>52176</v>
      </c>
      <c r="I25" s="26">
        <f t="shared" si="10"/>
        <v>57799</v>
      </c>
      <c r="J25" s="26">
        <f t="shared" si="10"/>
        <v>59009</v>
      </c>
    </row>
    <row r="26" spans="1:10" ht="15">
      <c r="A26" s="46" t="s">
        <v>48</v>
      </c>
      <c r="B26" s="20"/>
      <c r="C26" s="20" t="s">
        <v>49</v>
      </c>
      <c r="D26" s="21">
        <f aca="true" t="shared" si="11" ref="D26:J26">SUM(D27)</f>
        <v>28402.39</v>
      </c>
      <c r="E26" s="21">
        <f t="shared" si="11"/>
        <v>33036.75</v>
      </c>
      <c r="F26" s="21">
        <f t="shared" si="11"/>
        <v>36250</v>
      </c>
      <c r="G26" s="21">
        <f t="shared" si="11"/>
        <v>28350</v>
      </c>
      <c r="H26" s="21">
        <f t="shared" si="11"/>
        <v>33300</v>
      </c>
      <c r="I26" s="21">
        <f t="shared" si="11"/>
        <v>38920</v>
      </c>
      <c r="J26" s="21">
        <f t="shared" si="11"/>
        <v>40130</v>
      </c>
    </row>
    <row r="27" spans="1:10" ht="15">
      <c r="A27" s="6"/>
      <c r="B27" s="2">
        <v>630</v>
      </c>
      <c r="C27" s="2" t="s">
        <v>31</v>
      </c>
      <c r="D27" s="5">
        <v>28402.39</v>
      </c>
      <c r="E27" s="5">
        <v>33036.75</v>
      </c>
      <c r="F27" s="5">
        <v>36250</v>
      </c>
      <c r="G27" s="5">
        <v>28350</v>
      </c>
      <c r="H27" s="5">
        <v>33300</v>
      </c>
      <c r="I27" s="5">
        <v>38920</v>
      </c>
      <c r="J27" s="5">
        <v>40130</v>
      </c>
    </row>
    <row r="28" spans="1:10" ht="15">
      <c r="A28" s="46" t="s">
        <v>119</v>
      </c>
      <c r="B28" s="20"/>
      <c r="C28" s="20" t="s">
        <v>120</v>
      </c>
      <c r="D28" s="21">
        <f>SUM(D29:D31)</f>
        <v>12366.89</v>
      </c>
      <c r="E28" s="21">
        <f aca="true" t="shared" si="12" ref="E28:J28">SUM(E29:E31)</f>
        <v>16476.85</v>
      </c>
      <c r="F28" s="21">
        <f>SUM(F29:F31)</f>
        <v>18212</v>
      </c>
      <c r="G28" s="21">
        <f t="shared" si="12"/>
        <v>21157</v>
      </c>
      <c r="H28" s="21">
        <f t="shared" si="12"/>
        <v>18763</v>
      </c>
      <c r="I28" s="21">
        <f t="shared" si="12"/>
        <v>18763</v>
      </c>
      <c r="J28" s="21">
        <f t="shared" si="12"/>
        <v>18763</v>
      </c>
    </row>
    <row r="29" spans="1:10" ht="15">
      <c r="A29" s="6"/>
      <c r="B29" s="2">
        <v>620</v>
      </c>
      <c r="C29" s="2" t="s">
        <v>30</v>
      </c>
      <c r="D29" s="5">
        <v>1515.66</v>
      </c>
      <c r="E29" s="5">
        <v>1546.16</v>
      </c>
      <c r="F29" s="5">
        <v>1536</v>
      </c>
      <c r="G29" s="5">
        <v>1489</v>
      </c>
      <c r="H29" s="5">
        <v>1443</v>
      </c>
      <c r="I29" s="5">
        <v>1443</v>
      </c>
      <c r="J29" s="5">
        <v>1443</v>
      </c>
    </row>
    <row r="30" spans="1:10" ht="15">
      <c r="A30" s="6"/>
      <c r="B30" s="2">
        <v>630</v>
      </c>
      <c r="C30" s="2" t="s">
        <v>31</v>
      </c>
      <c r="D30" s="5">
        <v>10851.23</v>
      </c>
      <c r="E30" s="5">
        <v>13805.69</v>
      </c>
      <c r="F30" s="126">
        <v>14516</v>
      </c>
      <c r="G30" s="126">
        <v>17508</v>
      </c>
      <c r="H30" s="126">
        <v>15160</v>
      </c>
      <c r="I30" s="126">
        <v>15160</v>
      </c>
      <c r="J30" s="126">
        <v>15160</v>
      </c>
    </row>
    <row r="31" spans="1:10" ht="15">
      <c r="A31" s="6"/>
      <c r="B31" s="2">
        <v>640</v>
      </c>
      <c r="C31" s="2" t="s">
        <v>32</v>
      </c>
      <c r="D31" s="5">
        <v>0</v>
      </c>
      <c r="E31" s="5">
        <v>1125</v>
      </c>
      <c r="F31" s="126">
        <v>2160</v>
      </c>
      <c r="G31" s="126">
        <v>2160</v>
      </c>
      <c r="H31" s="126">
        <v>2160</v>
      </c>
      <c r="I31" s="126">
        <v>2160</v>
      </c>
      <c r="J31" s="126">
        <v>2160</v>
      </c>
    </row>
    <row r="32" spans="1:10" ht="15">
      <c r="A32" s="46" t="s">
        <v>52</v>
      </c>
      <c r="B32" s="20"/>
      <c r="C32" s="20" t="s">
        <v>53</v>
      </c>
      <c r="D32" s="21">
        <f>SUM(D33:D34)</f>
        <v>114.1</v>
      </c>
      <c r="E32" s="21">
        <f aca="true" t="shared" si="13" ref="D32:J32">SUM(E33:E34)</f>
        <v>115.44999999999999</v>
      </c>
      <c r="F32" s="21">
        <f>SUM(F33:F34)</f>
        <v>116</v>
      </c>
      <c r="G32" s="21">
        <f t="shared" si="13"/>
        <v>113</v>
      </c>
      <c r="H32" s="21">
        <f t="shared" si="13"/>
        <v>113</v>
      </c>
      <c r="I32" s="21">
        <f t="shared" si="13"/>
        <v>116</v>
      </c>
      <c r="J32" s="21">
        <f t="shared" si="13"/>
        <v>116</v>
      </c>
    </row>
    <row r="33" spans="1:10" ht="15">
      <c r="A33" s="2"/>
      <c r="B33" s="2">
        <v>610</v>
      </c>
      <c r="C33" s="2" t="s">
        <v>29</v>
      </c>
      <c r="D33" s="104">
        <v>84.55</v>
      </c>
      <c r="E33" s="104">
        <v>85.55</v>
      </c>
      <c r="F33" s="104">
        <v>86</v>
      </c>
      <c r="G33" s="104">
        <v>84</v>
      </c>
      <c r="H33" s="104">
        <v>84</v>
      </c>
      <c r="I33" s="104">
        <v>86</v>
      </c>
      <c r="J33" s="104">
        <v>86</v>
      </c>
    </row>
    <row r="34" spans="1:10" ht="15">
      <c r="A34" s="2"/>
      <c r="B34" s="2">
        <v>620</v>
      </c>
      <c r="C34" s="2" t="s">
        <v>30</v>
      </c>
      <c r="D34" s="104">
        <v>29.55</v>
      </c>
      <c r="E34" s="104">
        <v>29.9</v>
      </c>
      <c r="F34" s="104">
        <v>30</v>
      </c>
      <c r="G34" s="104">
        <v>29</v>
      </c>
      <c r="H34" s="104">
        <v>29</v>
      </c>
      <c r="I34" s="104">
        <v>30</v>
      </c>
      <c r="J34" s="104">
        <v>30</v>
      </c>
    </row>
    <row r="35" spans="1:10" ht="15">
      <c r="A35" s="37" t="s">
        <v>54</v>
      </c>
      <c r="B35" s="38"/>
      <c r="C35" s="38" t="s">
        <v>55</v>
      </c>
      <c r="D35" s="30">
        <f>SUM(D36,D42,D44,D46)</f>
        <v>61467.88</v>
      </c>
      <c r="E35" s="30">
        <f aca="true" t="shared" si="14" ref="E35:J35">SUM(E36,E42,E44,E46)</f>
        <v>57936.340000000004</v>
      </c>
      <c r="F35" s="30">
        <f>SUM(F36,F42,F44,F46)</f>
        <v>66834</v>
      </c>
      <c r="G35" s="30">
        <f t="shared" si="14"/>
        <v>68948</v>
      </c>
      <c r="H35" s="30">
        <f t="shared" si="14"/>
        <v>67684</v>
      </c>
      <c r="I35" s="30">
        <f t="shared" si="14"/>
        <v>67684</v>
      </c>
      <c r="J35" s="30">
        <f t="shared" si="14"/>
        <v>67684</v>
      </c>
    </row>
    <row r="36" spans="1:10" ht="15">
      <c r="A36" s="47" t="s">
        <v>56</v>
      </c>
      <c r="B36" s="12"/>
      <c r="C36" s="12" t="s">
        <v>57</v>
      </c>
      <c r="D36" s="13">
        <f>SUM(D37:D40)</f>
        <v>33410.24</v>
      </c>
      <c r="E36" s="13">
        <f aca="true" t="shared" si="15" ref="E36:J36">SUM(E37:E40)</f>
        <v>39237.29</v>
      </c>
      <c r="F36" s="13">
        <f>SUM(F37:F40)</f>
        <v>43884</v>
      </c>
      <c r="G36" s="13">
        <f t="shared" si="15"/>
        <v>51929</v>
      </c>
      <c r="H36" s="13">
        <f t="shared" si="15"/>
        <v>49134</v>
      </c>
      <c r="I36" s="13">
        <f t="shared" si="15"/>
        <v>49134</v>
      </c>
      <c r="J36" s="13">
        <f t="shared" si="15"/>
        <v>49134</v>
      </c>
    </row>
    <row r="37" spans="1:10" ht="15">
      <c r="A37" s="6"/>
      <c r="B37" s="2">
        <v>610</v>
      </c>
      <c r="C37" s="2" t="s">
        <v>29</v>
      </c>
      <c r="D37" s="5">
        <v>20404.75</v>
      </c>
      <c r="E37" s="5">
        <v>20894.65</v>
      </c>
      <c r="F37" s="5">
        <v>25818</v>
      </c>
      <c r="G37" s="5">
        <v>27732</v>
      </c>
      <c r="H37" s="5">
        <v>27272</v>
      </c>
      <c r="I37" s="5">
        <v>27272</v>
      </c>
      <c r="J37" s="5">
        <v>27272</v>
      </c>
    </row>
    <row r="38" spans="1:10" ht="15">
      <c r="A38" s="6"/>
      <c r="B38" s="2">
        <v>620</v>
      </c>
      <c r="C38" s="2" t="s">
        <v>30</v>
      </c>
      <c r="D38" s="5">
        <v>7821.85</v>
      </c>
      <c r="E38" s="5">
        <v>8609.16</v>
      </c>
      <c r="F38" s="5">
        <v>10056</v>
      </c>
      <c r="G38" s="5">
        <v>11505</v>
      </c>
      <c r="H38" s="5">
        <v>11002</v>
      </c>
      <c r="I38" s="5">
        <v>11002</v>
      </c>
      <c r="J38" s="5">
        <v>11002</v>
      </c>
    </row>
    <row r="39" spans="1:10" ht="15">
      <c r="A39" s="6"/>
      <c r="B39" s="2">
        <v>630</v>
      </c>
      <c r="C39" s="2" t="s">
        <v>31</v>
      </c>
      <c r="D39" s="5">
        <v>5027.39</v>
      </c>
      <c r="E39" s="5">
        <v>9733.48</v>
      </c>
      <c r="F39" s="5">
        <v>7860</v>
      </c>
      <c r="G39" s="5">
        <v>12470</v>
      </c>
      <c r="H39" s="5">
        <v>10160</v>
      </c>
      <c r="I39" s="5">
        <v>10160</v>
      </c>
      <c r="J39" s="5">
        <v>10160</v>
      </c>
    </row>
    <row r="40" spans="1:10" ht="15">
      <c r="A40" s="6"/>
      <c r="B40" s="2">
        <v>640</v>
      </c>
      <c r="C40" s="2" t="s">
        <v>32</v>
      </c>
      <c r="D40" s="5">
        <v>156.25</v>
      </c>
      <c r="E40" s="5">
        <v>0</v>
      </c>
      <c r="F40" s="5">
        <v>150</v>
      </c>
      <c r="G40" s="5">
        <v>222</v>
      </c>
      <c r="H40" s="5">
        <v>700</v>
      </c>
      <c r="I40" s="5">
        <v>700</v>
      </c>
      <c r="J40" s="5">
        <v>700</v>
      </c>
    </row>
    <row r="41" spans="1:10" ht="45">
      <c r="A41" s="32" t="s">
        <v>0</v>
      </c>
      <c r="B41" s="32" t="s">
        <v>1</v>
      </c>
      <c r="C41" s="32" t="s">
        <v>3</v>
      </c>
      <c r="D41" s="33" t="s">
        <v>125</v>
      </c>
      <c r="E41" s="33" t="s">
        <v>134</v>
      </c>
      <c r="F41" s="33" t="s">
        <v>137</v>
      </c>
      <c r="G41" s="33" t="s">
        <v>138</v>
      </c>
      <c r="H41" s="33" t="s">
        <v>121</v>
      </c>
      <c r="I41" s="33" t="s">
        <v>124</v>
      </c>
      <c r="J41" s="33" t="s">
        <v>135</v>
      </c>
    </row>
    <row r="42" spans="1:10" ht="15">
      <c r="A42" s="47" t="s">
        <v>104</v>
      </c>
      <c r="B42" s="12"/>
      <c r="C42" s="12" t="s">
        <v>105</v>
      </c>
      <c r="D42" s="13">
        <f aca="true" t="shared" si="16" ref="D42:J42">SUM(D43)</f>
        <v>4941.78</v>
      </c>
      <c r="E42" s="13">
        <f t="shared" si="16"/>
        <v>61.2</v>
      </c>
      <c r="F42" s="13">
        <f t="shared" si="16"/>
        <v>1500</v>
      </c>
      <c r="G42" s="13">
        <f t="shared" si="16"/>
        <v>629</v>
      </c>
      <c r="H42" s="13">
        <f t="shared" si="16"/>
        <v>220</v>
      </c>
      <c r="I42" s="13">
        <f t="shared" si="16"/>
        <v>220</v>
      </c>
      <c r="J42" s="13">
        <f t="shared" si="16"/>
        <v>220</v>
      </c>
    </row>
    <row r="43" spans="1:10" ht="15">
      <c r="A43" s="6"/>
      <c r="B43" s="2">
        <v>630</v>
      </c>
      <c r="C43" s="2" t="s">
        <v>31</v>
      </c>
      <c r="D43" s="5">
        <v>4941.78</v>
      </c>
      <c r="E43" s="5">
        <v>61.2</v>
      </c>
      <c r="F43" s="5">
        <v>1500</v>
      </c>
      <c r="G43" s="5">
        <v>629</v>
      </c>
      <c r="H43" s="5">
        <v>220</v>
      </c>
      <c r="I43" s="5">
        <v>220</v>
      </c>
      <c r="J43" s="5">
        <v>220</v>
      </c>
    </row>
    <row r="44" spans="1:10" ht="15">
      <c r="A44" s="47" t="s">
        <v>58</v>
      </c>
      <c r="B44" s="12"/>
      <c r="C44" s="12" t="s">
        <v>59</v>
      </c>
      <c r="D44" s="13">
        <f aca="true" t="shared" si="17" ref="D44:J44">SUM(D45)</f>
        <v>8218.48</v>
      </c>
      <c r="E44" s="13">
        <f t="shared" si="17"/>
        <v>7686.34</v>
      </c>
      <c r="F44" s="13">
        <f t="shared" si="17"/>
        <v>6350</v>
      </c>
      <c r="G44" s="13">
        <f t="shared" si="17"/>
        <v>4500</v>
      </c>
      <c r="H44" s="13">
        <f t="shared" si="17"/>
        <v>5480</v>
      </c>
      <c r="I44" s="13">
        <f t="shared" si="17"/>
        <v>5480</v>
      </c>
      <c r="J44" s="13">
        <f t="shared" si="17"/>
        <v>5480</v>
      </c>
    </row>
    <row r="45" spans="1:10" ht="15">
      <c r="A45" s="6"/>
      <c r="B45" s="2">
        <v>630</v>
      </c>
      <c r="C45" s="2" t="s">
        <v>31</v>
      </c>
      <c r="D45" s="5">
        <v>8218.48</v>
      </c>
      <c r="E45" s="5">
        <v>7686.34</v>
      </c>
      <c r="F45" s="5">
        <v>6350</v>
      </c>
      <c r="G45" s="5">
        <v>4500</v>
      </c>
      <c r="H45" s="5">
        <v>5480</v>
      </c>
      <c r="I45" s="5">
        <v>5480</v>
      </c>
      <c r="J45" s="5">
        <v>5480</v>
      </c>
    </row>
    <row r="46" spans="1:10" ht="15">
      <c r="A46" s="47" t="s">
        <v>60</v>
      </c>
      <c r="B46" s="12"/>
      <c r="C46" s="12" t="s">
        <v>61</v>
      </c>
      <c r="D46" s="13">
        <f aca="true" t="shared" si="18" ref="D46:J46">SUM(D47)</f>
        <v>14897.38</v>
      </c>
      <c r="E46" s="13">
        <f t="shared" si="18"/>
        <v>10951.51</v>
      </c>
      <c r="F46" s="13">
        <f t="shared" si="18"/>
        <v>15100</v>
      </c>
      <c r="G46" s="13">
        <f t="shared" si="18"/>
        <v>11890</v>
      </c>
      <c r="H46" s="13">
        <f t="shared" si="18"/>
        <v>12850</v>
      </c>
      <c r="I46" s="13">
        <f t="shared" si="18"/>
        <v>12850</v>
      </c>
      <c r="J46" s="13">
        <f t="shared" si="18"/>
        <v>12850</v>
      </c>
    </row>
    <row r="47" spans="1:10" ht="15">
      <c r="A47" s="6"/>
      <c r="B47" s="2">
        <v>630</v>
      </c>
      <c r="C47" s="2" t="s">
        <v>31</v>
      </c>
      <c r="D47" s="5">
        <v>14897.38</v>
      </c>
      <c r="E47" s="5">
        <v>10951.51</v>
      </c>
      <c r="F47" s="5">
        <v>15100</v>
      </c>
      <c r="G47" s="5">
        <v>11890</v>
      </c>
      <c r="H47" s="5">
        <v>12850</v>
      </c>
      <c r="I47" s="5">
        <v>12850</v>
      </c>
      <c r="J47" s="5">
        <v>12850</v>
      </c>
    </row>
    <row r="48" spans="1:10" ht="15">
      <c r="A48" s="52" t="s">
        <v>63</v>
      </c>
      <c r="B48" s="53"/>
      <c r="C48" s="53" t="s">
        <v>64</v>
      </c>
      <c r="D48" s="54">
        <f aca="true" t="shared" si="19" ref="D48:J48">SUM(D49)</f>
        <v>7544.35</v>
      </c>
      <c r="E48" s="54">
        <f t="shared" si="19"/>
        <v>0</v>
      </c>
      <c r="F48" s="54">
        <f t="shared" si="19"/>
        <v>0</v>
      </c>
      <c r="G48" s="54">
        <f t="shared" si="19"/>
        <v>0</v>
      </c>
      <c r="H48" s="54">
        <f t="shared" si="19"/>
        <v>0</v>
      </c>
      <c r="I48" s="54">
        <f t="shared" si="19"/>
        <v>0</v>
      </c>
      <c r="J48" s="54">
        <f t="shared" si="19"/>
        <v>0</v>
      </c>
    </row>
    <row r="49" spans="1:10" ht="15">
      <c r="A49" s="55" t="s">
        <v>65</v>
      </c>
      <c r="B49" s="56"/>
      <c r="C49" s="56" t="s">
        <v>66</v>
      </c>
      <c r="D49" s="57">
        <f aca="true" t="shared" si="20" ref="D49:J49">SUM(D50)</f>
        <v>7544.35</v>
      </c>
      <c r="E49" s="57">
        <f t="shared" si="20"/>
        <v>0</v>
      </c>
      <c r="F49" s="57">
        <f t="shared" si="20"/>
        <v>0</v>
      </c>
      <c r="G49" s="57">
        <f t="shared" si="20"/>
        <v>0</v>
      </c>
      <c r="H49" s="57">
        <f t="shared" si="20"/>
        <v>0</v>
      </c>
      <c r="I49" s="57">
        <f t="shared" si="20"/>
        <v>0</v>
      </c>
      <c r="J49" s="57">
        <f t="shared" si="20"/>
        <v>0</v>
      </c>
    </row>
    <row r="50" spans="1:10" ht="15">
      <c r="A50" s="6"/>
      <c r="B50" s="2">
        <v>630</v>
      </c>
      <c r="C50" s="2" t="s">
        <v>31</v>
      </c>
      <c r="D50" s="5">
        <v>7544.35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ht="15">
      <c r="A51" s="48" t="s">
        <v>67</v>
      </c>
      <c r="B51" s="49"/>
      <c r="C51" s="49" t="s">
        <v>68</v>
      </c>
      <c r="D51" s="50">
        <f>SUM(D52,D55,D59,D61)</f>
        <v>35943.799999999996</v>
      </c>
      <c r="E51" s="50">
        <f aca="true" t="shared" si="21" ref="E51:J51">SUM(E52,E55,E59,E61)</f>
        <v>40141.7</v>
      </c>
      <c r="F51" s="50">
        <f>SUM(F52,F55,F59,F61)</f>
        <v>35023</v>
      </c>
      <c r="G51" s="50">
        <f t="shared" si="21"/>
        <v>62463</v>
      </c>
      <c r="H51" s="50">
        <f t="shared" si="21"/>
        <v>74034</v>
      </c>
      <c r="I51" s="50">
        <f t="shared" si="21"/>
        <v>33713</v>
      </c>
      <c r="J51" s="50">
        <f t="shared" si="21"/>
        <v>33713</v>
      </c>
    </row>
    <row r="52" spans="1:10" ht="15">
      <c r="A52" s="66" t="s">
        <v>69</v>
      </c>
      <c r="B52" s="67"/>
      <c r="C52" s="67" t="s">
        <v>70</v>
      </c>
      <c r="D52" s="68">
        <f>SUM(D53:D54)</f>
        <v>5903.85</v>
      </c>
      <c r="E52" s="68">
        <f aca="true" t="shared" si="22" ref="E52:J52">SUM(E53:E54)</f>
        <v>4174.23</v>
      </c>
      <c r="F52" s="68">
        <f>SUM(F53:F54)</f>
        <v>5650</v>
      </c>
      <c r="G52" s="68">
        <f t="shared" si="22"/>
        <v>4320</v>
      </c>
      <c r="H52" s="68">
        <f t="shared" si="22"/>
        <v>6093</v>
      </c>
      <c r="I52" s="68">
        <f t="shared" si="22"/>
        <v>5650</v>
      </c>
      <c r="J52" s="68">
        <f t="shared" si="22"/>
        <v>5650</v>
      </c>
    </row>
    <row r="53" spans="1:10" ht="15">
      <c r="A53" s="6"/>
      <c r="B53" s="2">
        <v>630</v>
      </c>
      <c r="C53" s="2" t="s">
        <v>31</v>
      </c>
      <c r="D53" s="5">
        <v>1803.85</v>
      </c>
      <c r="E53" s="5">
        <v>2174.23</v>
      </c>
      <c r="F53" s="5">
        <v>1650</v>
      </c>
      <c r="G53" s="5">
        <v>2320</v>
      </c>
      <c r="H53" s="5">
        <v>2093</v>
      </c>
      <c r="I53" s="5">
        <v>1650</v>
      </c>
      <c r="J53" s="5">
        <v>1650</v>
      </c>
    </row>
    <row r="54" spans="1:10" ht="15">
      <c r="A54" s="6"/>
      <c r="B54" s="2">
        <v>640</v>
      </c>
      <c r="C54" s="2" t="s">
        <v>32</v>
      </c>
      <c r="D54" s="5">
        <v>4100</v>
      </c>
      <c r="E54" s="5">
        <v>2000</v>
      </c>
      <c r="F54" s="5">
        <v>4000</v>
      </c>
      <c r="G54" s="5">
        <v>2000</v>
      </c>
      <c r="H54" s="5">
        <v>4000</v>
      </c>
      <c r="I54" s="5">
        <v>4000</v>
      </c>
      <c r="J54" s="5">
        <v>4000</v>
      </c>
    </row>
    <row r="55" spans="1:10" ht="15">
      <c r="A55" s="66" t="s">
        <v>72</v>
      </c>
      <c r="B55" s="67"/>
      <c r="C55" s="67" t="s">
        <v>71</v>
      </c>
      <c r="D55" s="68">
        <f>SUM(D56:D58)</f>
        <v>26048.18</v>
      </c>
      <c r="E55" s="68">
        <f aca="true" t="shared" si="23" ref="E55:J55">SUM(E56:E58)</f>
        <v>30262.87</v>
      </c>
      <c r="F55" s="68">
        <f>SUM(F56:F58)</f>
        <v>25550</v>
      </c>
      <c r="G55" s="68">
        <f t="shared" si="23"/>
        <v>51130</v>
      </c>
      <c r="H55" s="68">
        <f t="shared" si="23"/>
        <v>64528</v>
      </c>
      <c r="I55" s="68">
        <f t="shared" si="23"/>
        <v>24650</v>
      </c>
      <c r="J55" s="68">
        <f t="shared" si="23"/>
        <v>24650</v>
      </c>
    </row>
    <row r="56" spans="1:10" ht="15">
      <c r="A56" s="6"/>
      <c r="B56" s="2">
        <v>610</v>
      </c>
      <c r="C56" s="2" t="s">
        <v>29</v>
      </c>
      <c r="D56" s="5">
        <v>150</v>
      </c>
      <c r="E56" s="5">
        <v>300</v>
      </c>
      <c r="F56" s="5">
        <v>300</v>
      </c>
      <c r="G56" s="5">
        <v>300</v>
      </c>
      <c r="H56" s="5">
        <v>300</v>
      </c>
      <c r="I56" s="5">
        <v>300</v>
      </c>
      <c r="J56" s="5">
        <v>300</v>
      </c>
    </row>
    <row r="57" spans="1:10" ht="15">
      <c r="A57" s="6"/>
      <c r="B57" s="2">
        <v>630</v>
      </c>
      <c r="C57" s="2" t="s">
        <v>31</v>
      </c>
      <c r="D57" s="5">
        <v>24398.18</v>
      </c>
      <c r="E57" s="5">
        <v>29962.87</v>
      </c>
      <c r="F57" s="5">
        <v>24350</v>
      </c>
      <c r="G57" s="5">
        <v>48730</v>
      </c>
      <c r="H57" s="5">
        <v>64228</v>
      </c>
      <c r="I57" s="5">
        <v>24350</v>
      </c>
      <c r="J57" s="5">
        <v>24350</v>
      </c>
    </row>
    <row r="58" spans="1:10" ht="15">
      <c r="A58" s="6"/>
      <c r="B58" s="2">
        <v>640</v>
      </c>
      <c r="C58" s="2" t="s">
        <v>32</v>
      </c>
      <c r="D58" s="5">
        <v>1500</v>
      </c>
      <c r="E58" s="5">
        <v>0</v>
      </c>
      <c r="F58" s="5">
        <v>900</v>
      </c>
      <c r="G58" s="126">
        <v>2100</v>
      </c>
      <c r="H58" s="5">
        <v>0</v>
      </c>
      <c r="I58" s="5">
        <v>0</v>
      </c>
      <c r="J58" s="5">
        <v>0</v>
      </c>
    </row>
    <row r="59" spans="1:10" ht="15">
      <c r="A59" s="66" t="s">
        <v>73</v>
      </c>
      <c r="B59" s="67"/>
      <c r="C59" s="67" t="s">
        <v>74</v>
      </c>
      <c r="D59" s="68">
        <f aca="true" t="shared" si="24" ref="D59:J59">SUM(D60)</f>
        <v>111.48</v>
      </c>
      <c r="E59" s="68">
        <f t="shared" si="24"/>
        <v>112.68</v>
      </c>
      <c r="F59" s="68">
        <f t="shared" si="24"/>
        <v>223</v>
      </c>
      <c r="G59" s="68">
        <f t="shared" si="24"/>
        <v>223</v>
      </c>
      <c r="H59" s="68">
        <f t="shared" si="24"/>
        <v>223</v>
      </c>
      <c r="I59" s="68">
        <f t="shared" si="24"/>
        <v>223</v>
      </c>
      <c r="J59" s="68">
        <f t="shared" si="24"/>
        <v>223</v>
      </c>
    </row>
    <row r="60" spans="1:10" ht="15">
      <c r="A60" s="6"/>
      <c r="B60" s="2">
        <v>630</v>
      </c>
      <c r="C60" s="2" t="s">
        <v>31</v>
      </c>
      <c r="D60" s="5">
        <v>111.48</v>
      </c>
      <c r="E60" s="5">
        <v>112.68</v>
      </c>
      <c r="F60" s="126">
        <v>223</v>
      </c>
      <c r="G60" s="5">
        <v>223</v>
      </c>
      <c r="H60" s="126">
        <v>223</v>
      </c>
      <c r="I60" s="126">
        <v>223</v>
      </c>
      <c r="J60" s="126">
        <v>223</v>
      </c>
    </row>
    <row r="61" spans="1:10" ht="15">
      <c r="A61" s="66" t="s">
        <v>75</v>
      </c>
      <c r="B61" s="67"/>
      <c r="C61" s="67" t="s">
        <v>76</v>
      </c>
      <c r="D61" s="68">
        <f>SUM(D62:D63)</f>
        <v>3880.29</v>
      </c>
      <c r="E61" s="68">
        <f aca="true" t="shared" si="25" ref="E61:J61">SUM(E62:E63)</f>
        <v>5591.92</v>
      </c>
      <c r="F61" s="68">
        <f>SUM(F62:F63)</f>
        <v>3600</v>
      </c>
      <c r="G61" s="68">
        <f t="shared" si="25"/>
        <v>6790</v>
      </c>
      <c r="H61" s="68">
        <f t="shared" si="25"/>
        <v>3190</v>
      </c>
      <c r="I61" s="68">
        <f t="shared" si="25"/>
        <v>3190</v>
      </c>
      <c r="J61" s="68">
        <f t="shared" si="25"/>
        <v>3190</v>
      </c>
    </row>
    <row r="62" spans="1:10" ht="15">
      <c r="A62" s="102"/>
      <c r="B62" s="2">
        <v>630</v>
      </c>
      <c r="C62" s="2" t="s">
        <v>31</v>
      </c>
      <c r="D62" s="5">
        <v>1798.16</v>
      </c>
      <c r="E62" s="5">
        <v>796.34</v>
      </c>
      <c r="F62" s="5">
        <v>600</v>
      </c>
      <c r="G62" s="5">
        <v>1190</v>
      </c>
      <c r="H62" s="5">
        <v>890</v>
      </c>
      <c r="I62" s="5">
        <v>890</v>
      </c>
      <c r="J62" s="5">
        <v>890</v>
      </c>
    </row>
    <row r="63" spans="1:10" ht="15">
      <c r="A63" s="6"/>
      <c r="B63" s="2">
        <v>640</v>
      </c>
      <c r="C63" s="2" t="s">
        <v>32</v>
      </c>
      <c r="D63" s="5">
        <v>2082.13</v>
      </c>
      <c r="E63" s="5">
        <v>4795.58</v>
      </c>
      <c r="F63" s="5">
        <v>3000</v>
      </c>
      <c r="G63" s="5">
        <v>5600</v>
      </c>
      <c r="H63" s="5">
        <v>2300</v>
      </c>
      <c r="I63" s="5">
        <v>2300</v>
      </c>
      <c r="J63" s="5">
        <v>2300</v>
      </c>
    </row>
    <row r="64" spans="1:10" ht="15">
      <c r="A64" s="58" t="s">
        <v>77</v>
      </c>
      <c r="B64" s="59"/>
      <c r="C64" s="59" t="s">
        <v>78</v>
      </c>
      <c r="D64" s="60">
        <f>SUM(D65,D67,D72)</f>
        <v>122227.38</v>
      </c>
      <c r="E64" s="60">
        <f aca="true" t="shared" si="26" ref="E64:J64">SUM(E65,E67,E72)</f>
        <v>172109.50999999998</v>
      </c>
      <c r="F64" s="60">
        <f>SUM(F65,F67,F72)</f>
        <v>136781</v>
      </c>
      <c r="G64" s="60">
        <f t="shared" si="26"/>
        <v>152424</v>
      </c>
      <c r="H64" s="60">
        <f t="shared" si="26"/>
        <v>154628</v>
      </c>
      <c r="I64" s="60">
        <f t="shared" si="26"/>
        <v>154628</v>
      </c>
      <c r="J64" s="60">
        <f t="shared" si="26"/>
        <v>154628</v>
      </c>
    </row>
    <row r="65" spans="1:10" ht="15">
      <c r="A65" s="44" t="s">
        <v>101</v>
      </c>
      <c r="B65" s="10"/>
      <c r="C65" s="10" t="s">
        <v>102</v>
      </c>
      <c r="D65" s="11">
        <f aca="true" t="shared" si="27" ref="D65:J65">SUM(D66)</f>
        <v>4649.06</v>
      </c>
      <c r="E65" s="11">
        <f t="shared" si="27"/>
        <v>6249.49</v>
      </c>
      <c r="F65" s="11">
        <f t="shared" si="27"/>
        <v>4540</v>
      </c>
      <c r="G65" s="11">
        <f t="shared" si="27"/>
        <v>6720</v>
      </c>
      <c r="H65" s="11">
        <f t="shared" si="27"/>
        <v>6920</v>
      </c>
      <c r="I65" s="11">
        <f t="shared" si="27"/>
        <v>6920</v>
      </c>
      <c r="J65" s="11">
        <f t="shared" si="27"/>
        <v>6920</v>
      </c>
    </row>
    <row r="66" spans="1:10" ht="15">
      <c r="A66" s="111"/>
      <c r="B66" s="112">
        <v>630</v>
      </c>
      <c r="C66" s="113" t="s">
        <v>31</v>
      </c>
      <c r="D66" s="104">
        <v>4649.06</v>
      </c>
      <c r="E66" s="104">
        <v>6249.49</v>
      </c>
      <c r="F66" s="104">
        <v>4540</v>
      </c>
      <c r="G66" s="104">
        <v>6720</v>
      </c>
      <c r="H66" s="104">
        <v>6920</v>
      </c>
      <c r="I66" s="104">
        <v>6920</v>
      </c>
      <c r="J66" s="104">
        <v>6920</v>
      </c>
    </row>
    <row r="67" spans="1:10" ht="15">
      <c r="A67" s="44" t="s">
        <v>79</v>
      </c>
      <c r="B67" s="10"/>
      <c r="C67" s="10" t="s">
        <v>80</v>
      </c>
      <c r="D67" s="11">
        <f>SUM(D68:D71)</f>
        <v>102394.08000000002</v>
      </c>
      <c r="E67" s="11">
        <f aca="true" t="shared" si="28" ref="E67:J67">SUM(E68:E71)</f>
        <v>153030.21</v>
      </c>
      <c r="F67" s="11">
        <f>SUM(F68:F71)</f>
        <v>115020</v>
      </c>
      <c r="G67" s="11">
        <f>SUM(G68:G71)</f>
        <v>129058</v>
      </c>
      <c r="H67" s="11">
        <f t="shared" si="28"/>
        <v>129094</v>
      </c>
      <c r="I67" s="11">
        <f t="shared" si="28"/>
        <v>129094</v>
      </c>
      <c r="J67" s="11">
        <f t="shared" si="28"/>
        <v>129094</v>
      </c>
    </row>
    <row r="68" spans="1:10" ht="15">
      <c r="A68" s="6"/>
      <c r="B68" s="2">
        <v>610</v>
      </c>
      <c r="C68" s="2" t="s">
        <v>29</v>
      </c>
      <c r="D68" s="5">
        <v>55454.75</v>
      </c>
      <c r="E68" s="5">
        <v>61952.72</v>
      </c>
      <c r="F68" s="5">
        <v>64476</v>
      </c>
      <c r="G68" s="5">
        <v>72282</v>
      </c>
      <c r="H68" s="5">
        <v>77052</v>
      </c>
      <c r="I68" s="5">
        <v>77052</v>
      </c>
      <c r="J68" s="5">
        <v>77052</v>
      </c>
    </row>
    <row r="69" spans="1:10" ht="15">
      <c r="A69" s="6"/>
      <c r="B69" s="2">
        <v>620</v>
      </c>
      <c r="C69" s="2" t="s">
        <v>30</v>
      </c>
      <c r="D69" s="5">
        <v>19855.35</v>
      </c>
      <c r="E69" s="5">
        <v>19413.98</v>
      </c>
      <c r="F69" s="5">
        <v>22534</v>
      </c>
      <c r="G69" s="5">
        <v>24591</v>
      </c>
      <c r="H69" s="5">
        <v>27311</v>
      </c>
      <c r="I69" s="5">
        <v>27311</v>
      </c>
      <c r="J69" s="5">
        <v>27311</v>
      </c>
    </row>
    <row r="70" spans="1:10" ht="15">
      <c r="A70" s="6"/>
      <c r="B70" s="2">
        <v>630</v>
      </c>
      <c r="C70" s="2" t="s">
        <v>31</v>
      </c>
      <c r="D70" s="5">
        <v>27032.63</v>
      </c>
      <c r="E70" s="5">
        <v>71663.51</v>
      </c>
      <c r="F70" s="5">
        <v>27860</v>
      </c>
      <c r="G70" s="5">
        <v>31640</v>
      </c>
      <c r="H70" s="5">
        <v>23481</v>
      </c>
      <c r="I70" s="5">
        <v>23481</v>
      </c>
      <c r="J70" s="5">
        <v>23481</v>
      </c>
    </row>
    <row r="71" spans="1:10" ht="15">
      <c r="A71" s="6"/>
      <c r="B71" s="2">
        <v>640</v>
      </c>
      <c r="C71" s="2" t="s">
        <v>32</v>
      </c>
      <c r="D71" s="5">
        <v>51.35</v>
      </c>
      <c r="E71" s="5">
        <v>0</v>
      </c>
      <c r="F71" s="5">
        <v>150</v>
      </c>
      <c r="G71" s="5">
        <v>545</v>
      </c>
      <c r="H71" s="5">
        <v>1250</v>
      </c>
      <c r="I71" s="5">
        <v>1250</v>
      </c>
      <c r="J71" s="5">
        <v>1250</v>
      </c>
    </row>
    <row r="72" spans="1:10" ht="15">
      <c r="A72" s="44" t="s">
        <v>99</v>
      </c>
      <c r="B72" s="44"/>
      <c r="C72" s="44" t="s">
        <v>81</v>
      </c>
      <c r="D72" s="11">
        <f>SUM(D73:D76)</f>
        <v>15184.239999999998</v>
      </c>
      <c r="E72" s="11">
        <f aca="true" t="shared" si="29" ref="E72:J72">SUM(E73:E76)</f>
        <v>12829.81</v>
      </c>
      <c r="F72" s="11">
        <f>SUM(F73:F76)</f>
        <v>17221</v>
      </c>
      <c r="G72" s="11">
        <f t="shared" si="29"/>
        <v>16646</v>
      </c>
      <c r="H72" s="11">
        <f t="shared" si="29"/>
        <v>18614</v>
      </c>
      <c r="I72" s="11">
        <f t="shared" si="29"/>
        <v>18614</v>
      </c>
      <c r="J72" s="11">
        <f t="shared" si="29"/>
        <v>18614</v>
      </c>
    </row>
    <row r="73" spans="1:10" ht="15">
      <c r="A73" s="6"/>
      <c r="B73" s="2">
        <v>610</v>
      </c>
      <c r="C73" s="2" t="s">
        <v>29</v>
      </c>
      <c r="D73" s="5">
        <v>7534.66</v>
      </c>
      <c r="E73" s="5">
        <v>6534.26</v>
      </c>
      <c r="F73" s="5">
        <v>9204</v>
      </c>
      <c r="G73" s="5">
        <v>9595</v>
      </c>
      <c r="H73" s="5">
        <v>10302</v>
      </c>
      <c r="I73" s="5">
        <v>10302</v>
      </c>
      <c r="J73" s="5">
        <v>10302</v>
      </c>
    </row>
    <row r="74" spans="1:10" ht="15">
      <c r="A74" s="6"/>
      <c r="B74" s="2">
        <v>620</v>
      </c>
      <c r="C74" s="2" t="s">
        <v>30</v>
      </c>
      <c r="D74" s="5">
        <v>2828.39</v>
      </c>
      <c r="E74" s="5">
        <v>2675.88</v>
      </c>
      <c r="F74" s="5">
        <v>3217</v>
      </c>
      <c r="G74" s="5">
        <v>3771</v>
      </c>
      <c r="H74" s="5">
        <v>4012</v>
      </c>
      <c r="I74" s="5">
        <v>4012</v>
      </c>
      <c r="J74" s="5">
        <v>4012</v>
      </c>
    </row>
    <row r="75" spans="1:10" ht="15">
      <c r="A75" s="6"/>
      <c r="B75" s="2">
        <v>630</v>
      </c>
      <c r="C75" s="2" t="s">
        <v>31</v>
      </c>
      <c r="D75" s="5">
        <v>4761.19</v>
      </c>
      <c r="E75" s="5">
        <v>3394.51</v>
      </c>
      <c r="F75" s="5">
        <v>4650</v>
      </c>
      <c r="G75" s="5">
        <v>3280</v>
      </c>
      <c r="H75" s="5">
        <v>3675</v>
      </c>
      <c r="I75" s="5">
        <v>3675</v>
      </c>
      <c r="J75" s="5">
        <v>3675</v>
      </c>
    </row>
    <row r="76" spans="1:10" ht="15">
      <c r="A76" s="6"/>
      <c r="B76" s="2">
        <v>640</v>
      </c>
      <c r="C76" s="2" t="s">
        <v>32</v>
      </c>
      <c r="D76" s="5">
        <v>60</v>
      </c>
      <c r="E76" s="5">
        <v>225.16</v>
      </c>
      <c r="F76" s="69">
        <v>150</v>
      </c>
      <c r="G76" s="69">
        <v>0</v>
      </c>
      <c r="H76" s="69">
        <v>625</v>
      </c>
      <c r="I76" s="69">
        <v>625</v>
      </c>
      <c r="J76" s="69">
        <v>625</v>
      </c>
    </row>
    <row r="77" spans="1:10" ht="15">
      <c r="A77" s="70" t="s">
        <v>82</v>
      </c>
      <c r="B77" s="70"/>
      <c r="C77" s="70" t="s">
        <v>83</v>
      </c>
      <c r="D77" s="71">
        <f aca="true" t="shared" si="30" ref="D77:J77">SUM(D78)</f>
        <v>8989.61</v>
      </c>
      <c r="E77" s="71">
        <f t="shared" si="30"/>
        <v>15096.419999999998</v>
      </c>
      <c r="F77" s="71">
        <f t="shared" si="30"/>
        <v>6100</v>
      </c>
      <c r="G77" s="71">
        <f t="shared" si="30"/>
        <v>11652</v>
      </c>
      <c r="H77" s="71">
        <f t="shared" si="30"/>
        <v>5965</v>
      </c>
      <c r="I77" s="71">
        <f t="shared" si="30"/>
        <v>5965</v>
      </c>
      <c r="J77" s="71">
        <f t="shared" si="30"/>
        <v>5965</v>
      </c>
    </row>
    <row r="78" spans="1:10" ht="15">
      <c r="A78" s="73" t="s">
        <v>84</v>
      </c>
      <c r="B78" s="73"/>
      <c r="C78" s="73" t="s">
        <v>85</v>
      </c>
      <c r="D78" s="78">
        <f>SUM(D79:D80)</f>
        <v>8989.61</v>
      </c>
      <c r="E78" s="78">
        <f aca="true" t="shared" si="31" ref="E78:J78">SUM(E79:E80)</f>
        <v>15096.419999999998</v>
      </c>
      <c r="F78" s="78">
        <f>SUM(F79:F80)</f>
        <v>6100</v>
      </c>
      <c r="G78" s="78">
        <f t="shared" si="31"/>
        <v>11652</v>
      </c>
      <c r="H78" s="78">
        <f t="shared" si="31"/>
        <v>5965</v>
      </c>
      <c r="I78" s="78">
        <f t="shared" si="31"/>
        <v>5965</v>
      </c>
      <c r="J78" s="78">
        <f t="shared" si="31"/>
        <v>5965</v>
      </c>
    </row>
    <row r="79" spans="1:10" ht="15">
      <c r="A79" s="102"/>
      <c r="B79" s="117" t="s">
        <v>106</v>
      </c>
      <c r="C79" s="116" t="s">
        <v>31</v>
      </c>
      <c r="D79" s="104">
        <v>89</v>
      </c>
      <c r="E79" s="104">
        <v>8526.8</v>
      </c>
      <c r="F79" s="104">
        <v>2100</v>
      </c>
      <c r="G79" s="104">
        <v>5297</v>
      </c>
      <c r="H79" s="104">
        <v>1300</v>
      </c>
      <c r="I79" s="104">
        <v>1300</v>
      </c>
      <c r="J79" s="104">
        <v>1300</v>
      </c>
    </row>
    <row r="80" spans="1:10" ht="15">
      <c r="A80" s="6"/>
      <c r="B80" s="79" t="s">
        <v>86</v>
      </c>
      <c r="C80" s="6" t="s">
        <v>32</v>
      </c>
      <c r="D80" s="5">
        <v>8900.61</v>
      </c>
      <c r="E80" s="5">
        <v>6569.62</v>
      </c>
      <c r="F80" s="5">
        <v>4000</v>
      </c>
      <c r="G80" s="5">
        <v>6355</v>
      </c>
      <c r="H80" s="5">
        <v>4665</v>
      </c>
      <c r="I80" s="5">
        <v>4665</v>
      </c>
      <c r="J80" s="5">
        <v>4665</v>
      </c>
    </row>
    <row r="81" spans="1:10" ht="45">
      <c r="A81" s="32" t="s">
        <v>0</v>
      </c>
      <c r="B81" s="32" t="s">
        <v>1</v>
      </c>
      <c r="C81" s="32" t="s">
        <v>3</v>
      </c>
      <c r="D81" s="33" t="s">
        <v>125</v>
      </c>
      <c r="E81" s="33" t="s">
        <v>134</v>
      </c>
      <c r="F81" s="33" t="s">
        <v>137</v>
      </c>
      <c r="G81" s="33" t="s">
        <v>138</v>
      </c>
      <c r="H81" s="33" t="s">
        <v>121</v>
      </c>
      <c r="I81" s="33" t="s">
        <v>124</v>
      </c>
      <c r="J81" s="33" t="s">
        <v>135</v>
      </c>
    </row>
    <row r="82" spans="1:10" ht="15.75">
      <c r="A82" s="6"/>
      <c r="B82" s="6"/>
      <c r="C82" s="81" t="s">
        <v>89</v>
      </c>
      <c r="D82" s="7">
        <f>SUM(D83,D85,D87,D91,D96,D100)</f>
        <v>113301.78</v>
      </c>
      <c r="E82" s="7">
        <f>SUM(E83,E85,E87,E91,E96,E100)</f>
        <v>96455.36</v>
      </c>
      <c r="F82" s="7">
        <f>SUM(F83,F85,F87,F91,F96,F100)</f>
        <v>932138</v>
      </c>
      <c r="G82" s="7">
        <f>SUM(G83,G85,G87,G91,G96,G100)</f>
        <v>7708</v>
      </c>
      <c r="H82" s="7">
        <f>SUM(H83,H85,H87,H91,H96,H100)</f>
        <v>1361371</v>
      </c>
      <c r="I82" s="7">
        <f>SUM(I83,I85,I87,I91,I96,I100)</f>
        <v>0</v>
      </c>
      <c r="J82" s="7">
        <f>SUM(J83,J85,J87,J91,J96,J100)</f>
        <v>0</v>
      </c>
    </row>
    <row r="83" spans="1:10" ht="15">
      <c r="A83" s="61" t="s">
        <v>27</v>
      </c>
      <c r="B83" s="62"/>
      <c r="C83" s="62" t="s">
        <v>28</v>
      </c>
      <c r="D83" s="51">
        <f aca="true" t="shared" si="32" ref="D83:J83">SUM(D84)</f>
        <v>17125.32</v>
      </c>
      <c r="E83" s="51">
        <f t="shared" si="32"/>
        <v>5204.43</v>
      </c>
      <c r="F83" s="51">
        <f t="shared" si="32"/>
        <v>35500</v>
      </c>
      <c r="G83" s="51">
        <f t="shared" si="32"/>
        <v>2610</v>
      </c>
      <c r="H83" s="51">
        <f t="shared" si="32"/>
        <v>400847</v>
      </c>
      <c r="I83" s="51">
        <f t="shared" si="32"/>
        <v>0</v>
      </c>
      <c r="J83" s="51">
        <f t="shared" si="32"/>
        <v>0</v>
      </c>
    </row>
    <row r="84" spans="1:10" ht="15">
      <c r="A84" s="82" t="s">
        <v>26</v>
      </c>
      <c r="B84" s="87" t="s">
        <v>90</v>
      </c>
      <c r="C84" s="82" t="s">
        <v>111</v>
      </c>
      <c r="D84" s="72">
        <v>17125.32</v>
      </c>
      <c r="E84" s="72">
        <v>5204.43</v>
      </c>
      <c r="F84" s="72">
        <v>35500</v>
      </c>
      <c r="G84" s="72">
        <v>2610</v>
      </c>
      <c r="H84" s="72">
        <v>400847</v>
      </c>
      <c r="I84" s="72">
        <v>0</v>
      </c>
      <c r="J84" s="72">
        <v>0</v>
      </c>
    </row>
    <row r="85" spans="1:10" ht="15">
      <c r="A85" s="34" t="s">
        <v>44</v>
      </c>
      <c r="B85" s="35"/>
      <c r="C85" s="35" t="s">
        <v>45</v>
      </c>
      <c r="D85" s="36">
        <f aca="true" t="shared" si="33" ref="D85:J85">SUM(D86)</f>
        <v>47511.12</v>
      </c>
      <c r="E85" s="36">
        <f t="shared" si="33"/>
        <v>58722.01</v>
      </c>
      <c r="F85" s="36">
        <f t="shared" si="33"/>
        <v>0</v>
      </c>
      <c r="G85" s="36">
        <f t="shared" si="33"/>
        <v>0</v>
      </c>
      <c r="H85" s="36">
        <f t="shared" si="33"/>
        <v>45888</v>
      </c>
      <c r="I85" s="36">
        <f t="shared" si="33"/>
        <v>0</v>
      </c>
      <c r="J85" s="36">
        <f t="shared" si="33"/>
        <v>0</v>
      </c>
    </row>
    <row r="86" spans="1:10" ht="15">
      <c r="A86" s="99" t="s">
        <v>46</v>
      </c>
      <c r="B86" s="100">
        <v>710</v>
      </c>
      <c r="C86" s="120" t="s">
        <v>112</v>
      </c>
      <c r="D86" s="101">
        <v>47511.12</v>
      </c>
      <c r="E86" s="101">
        <v>58722.01</v>
      </c>
      <c r="F86" s="125">
        <v>0</v>
      </c>
      <c r="G86" s="125">
        <v>0</v>
      </c>
      <c r="H86" s="125">
        <v>45888</v>
      </c>
      <c r="I86" s="125">
        <v>0</v>
      </c>
      <c r="J86" s="125">
        <v>0</v>
      </c>
    </row>
    <row r="87" spans="1:10" ht="15">
      <c r="A87" s="39" t="s">
        <v>50</v>
      </c>
      <c r="B87" s="88"/>
      <c r="C87" s="39" t="s">
        <v>51</v>
      </c>
      <c r="D87" s="26">
        <f>SUM(D88:D90)</f>
        <v>9457.98</v>
      </c>
      <c r="E87" s="26">
        <f aca="true" t="shared" si="34" ref="E87:J87">SUM(E88:E90)</f>
        <v>5610</v>
      </c>
      <c r="F87" s="26">
        <f>SUM(F88:F90)</f>
        <v>412787</v>
      </c>
      <c r="G87" s="26">
        <f t="shared" si="34"/>
        <v>0</v>
      </c>
      <c r="H87" s="26">
        <f t="shared" si="34"/>
        <v>47413</v>
      </c>
      <c r="I87" s="26">
        <f t="shared" si="34"/>
        <v>0</v>
      </c>
      <c r="J87" s="26">
        <f t="shared" si="34"/>
        <v>0</v>
      </c>
    </row>
    <row r="88" spans="1:10" ht="15">
      <c r="A88" s="83" t="s">
        <v>48</v>
      </c>
      <c r="B88" s="89" t="s">
        <v>90</v>
      </c>
      <c r="C88" s="83" t="s">
        <v>115</v>
      </c>
      <c r="D88" s="84">
        <v>0</v>
      </c>
      <c r="E88" s="84">
        <v>0</v>
      </c>
      <c r="F88" s="84">
        <v>339415</v>
      </c>
      <c r="G88" s="84">
        <v>0</v>
      </c>
      <c r="H88" s="84">
        <v>47413</v>
      </c>
      <c r="I88" s="84">
        <v>0</v>
      </c>
      <c r="J88" s="84">
        <v>0</v>
      </c>
    </row>
    <row r="89" spans="1:10" ht="15">
      <c r="A89" s="83" t="s">
        <v>119</v>
      </c>
      <c r="B89" s="89" t="s">
        <v>90</v>
      </c>
      <c r="C89" s="83" t="s">
        <v>122</v>
      </c>
      <c r="D89" s="84">
        <v>9457.98</v>
      </c>
      <c r="E89" s="84">
        <v>5610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</row>
    <row r="90" spans="1:10" ht="15">
      <c r="A90" s="83" t="s">
        <v>52</v>
      </c>
      <c r="B90" s="89" t="s">
        <v>90</v>
      </c>
      <c r="C90" s="83" t="s">
        <v>116</v>
      </c>
      <c r="D90" s="84">
        <v>0</v>
      </c>
      <c r="E90" s="84">
        <v>0</v>
      </c>
      <c r="F90" s="84">
        <v>73372</v>
      </c>
      <c r="G90" s="84">
        <v>0</v>
      </c>
      <c r="H90" s="84">
        <v>0</v>
      </c>
      <c r="I90" s="84">
        <v>0</v>
      </c>
      <c r="J90" s="84">
        <v>0</v>
      </c>
    </row>
    <row r="91" spans="1:10" ht="15">
      <c r="A91" s="37" t="s">
        <v>54</v>
      </c>
      <c r="B91" s="109"/>
      <c r="C91" s="37" t="s">
        <v>109</v>
      </c>
      <c r="D91" s="30">
        <f>SUM(D93:D95)</f>
        <v>5941.52</v>
      </c>
      <c r="E91" s="30">
        <f aca="true" t="shared" si="35" ref="E91:J91">SUM(E93:E95)</f>
        <v>16708.8</v>
      </c>
      <c r="F91" s="30">
        <f>SUM(F93:F95)</f>
        <v>0</v>
      </c>
      <c r="G91" s="30">
        <f>SUM(G92:G95)</f>
        <v>4438</v>
      </c>
      <c r="H91" s="30">
        <f t="shared" si="35"/>
        <v>0</v>
      </c>
      <c r="I91" s="30">
        <f t="shared" si="35"/>
        <v>0</v>
      </c>
      <c r="J91" s="30">
        <f t="shared" si="35"/>
        <v>0</v>
      </c>
    </row>
    <row r="92" spans="1:10" ht="15">
      <c r="A92" s="128" t="s">
        <v>56</v>
      </c>
      <c r="B92" s="118" t="s">
        <v>90</v>
      </c>
      <c r="C92" s="105" t="s">
        <v>141</v>
      </c>
      <c r="D92" s="119">
        <v>0</v>
      </c>
      <c r="E92" s="119">
        <v>0</v>
      </c>
      <c r="F92" s="119">
        <v>0</v>
      </c>
      <c r="G92" s="119">
        <v>4438</v>
      </c>
      <c r="H92" s="119">
        <v>0</v>
      </c>
      <c r="I92" s="119">
        <v>0</v>
      </c>
      <c r="J92" s="119">
        <v>0</v>
      </c>
    </row>
    <row r="93" spans="1:10" ht="15">
      <c r="A93" s="121" t="s">
        <v>104</v>
      </c>
      <c r="B93" s="118" t="s">
        <v>90</v>
      </c>
      <c r="C93" s="105" t="s">
        <v>113</v>
      </c>
      <c r="D93" s="119">
        <v>0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  <c r="J93" s="119">
        <v>0</v>
      </c>
    </row>
    <row r="94" spans="1:10" ht="15">
      <c r="A94" s="105" t="s">
        <v>58</v>
      </c>
      <c r="B94" s="106" t="s">
        <v>90</v>
      </c>
      <c r="C94" s="105" t="s">
        <v>114</v>
      </c>
      <c r="D94" s="107">
        <v>5941.52</v>
      </c>
      <c r="E94" s="107">
        <v>2376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</row>
    <row r="95" spans="1:10" ht="15">
      <c r="A95" s="105" t="s">
        <v>60</v>
      </c>
      <c r="B95" s="106" t="s">
        <v>90</v>
      </c>
      <c r="C95" s="105" t="s">
        <v>126</v>
      </c>
      <c r="D95" s="107">
        <v>0</v>
      </c>
      <c r="E95" s="107">
        <v>14332.8</v>
      </c>
      <c r="F95" s="107">
        <v>0</v>
      </c>
      <c r="G95" s="108">
        <v>0</v>
      </c>
      <c r="H95" s="107">
        <v>0</v>
      </c>
      <c r="I95" s="107">
        <v>0</v>
      </c>
      <c r="J95" s="107">
        <v>0</v>
      </c>
    </row>
    <row r="96" spans="1:10" ht="15">
      <c r="A96" s="48" t="s">
        <v>67</v>
      </c>
      <c r="B96" s="91"/>
      <c r="C96" s="49" t="s">
        <v>68</v>
      </c>
      <c r="D96" s="50">
        <f>SUM(D97:D99)</f>
        <v>32875.84</v>
      </c>
      <c r="E96" s="50">
        <f>SUM(E97:E99)</f>
        <v>1965.36</v>
      </c>
      <c r="F96" s="50">
        <f>SUM(F97:F99)</f>
        <v>17000</v>
      </c>
      <c r="G96" s="50">
        <f>SUM(G97:G99)</f>
        <v>660</v>
      </c>
      <c r="H96" s="50">
        <f>SUM(H97:H99)</f>
        <v>276508</v>
      </c>
      <c r="I96" s="50">
        <f>SUM(I97:I99)</f>
        <v>0</v>
      </c>
      <c r="J96" s="50">
        <f>SUM(J97:J99)</f>
        <v>0</v>
      </c>
    </row>
    <row r="97" spans="1:10" ht="15">
      <c r="A97" s="85" t="s">
        <v>69</v>
      </c>
      <c r="B97" s="90" t="s">
        <v>90</v>
      </c>
      <c r="C97" s="85" t="s">
        <v>123</v>
      </c>
      <c r="D97" s="86">
        <v>3800</v>
      </c>
      <c r="E97" s="86">
        <v>0</v>
      </c>
      <c r="F97" s="86">
        <v>17000</v>
      </c>
      <c r="G97" s="86">
        <v>660</v>
      </c>
      <c r="H97" s="86">
        <v>26680</v>
      </c>
      <c r="I97" s="86">
        <v>0</v>
      </c>
      <c r="J97" s="86">
        <v>0</v>
      </c>
    </row>
    <row r="98" spans="1:10" ht="15">
      <c r="A98" s="85" t="s">
        <v>72</v>
      </c>
      <c r="B98" s="90" t="s">
        <v>90</v>
      </c>
      <c r="C98" s="85" t="s">
        <v>117</v>
      </c>
      <c r="D98" s="86">
        <v>20090</v>
      </c>
      <c r="E98" s="86">
        <v>0</v>
      </c>
      <c r="F98" s="86">
        <v>0</v>
      </c>
      <c r="G98" s="86">
        <v>0</v>
      </c>
      <c r="H98" s="86">
        <v>249828</v>
      </c>
      <c r="I98" s="86">
        <v>0</v>
      </c>
      <c r="J98" s="86">
        <v>0</v>
      </c>
    </row>
    <row r="99" spans="1:10" ht="15">
      <c r="A99" s="85" t="s">
        <v>91</v>
      </c>
      <c r="B99" s="90" t="s">
        <v>90</v>
      </c>
      <c r="C99" s="85" t="s">
        <v>118</v>
      </c>
      <c r="D99" s="86">
        <v>8985.84</v>
      </c>
      <c r="E99" s="86">
        <v>1965.36</v>
      </c>
      <c r="F99" s="86">
        <v>0</v>
      </c>
      <c r="G99" s="124">
        <v>0</v>
      </c>
      <c r="H99" s="86">
        <v>0</v>
      </c>
      <c r="I99" s="86">
        <v>0</v>
      </c>
      <c r="J99" s="86">
        <v>0</v>
      </c>
    </row>
    <row r="100" spans="1:10" ht="15">
      <c r="A100" s="58" t="s">
        <v>77</v>
      </c>
      <c r="B100" s="110"/>
      <c r="C100" s="59" t="s">
        <v>78</v>
      </c>
      <c r="D100" s="60">
        <f>SUM(D101:D103)</f>
        <v>390</v>
      </c>
      <c r="E100" s="60">
        <f aca="true" t="shared" si="36" ref="E100:J100">SUM(E101:E103)</f>
        <v>8244.76</v>
      </c>
      <c r="F100" s="60">
        <f>SUM(F101:F103)</f>
        <v>466851</v>
      </c>
      <c r="G100" s="60">
        <f t="shared" si="36"/>
        <v>0</v>
      </c>
      <c r="H100" s="60">
        <f t="shared" si="36"/>
        <v>590715</v>
      </c>
      <c r="I100" s="60">
        <f t="shared" si="36"/>
        <v>0</v>
      </c>
      <c r="J100" s="60">
        <f t="shared" si="36"/>
        <v>0</v>
      </c>
    </row>
    <row r="101" spans="1:10" ht="15">
      <c r="A101" s="94" t="s">
        <v>101</v>
      </c>
      <c r="B101" s="96" t="s">
        <v>90</v>
      </c>
      <c r="C101" s="94" t="s">
        <v>110</v>
      </c>
      <c r="D101" s="95">
        <v>390</v>
      </c>
      <c r="E101" s="95">
        <v>0</v>
      </c>
      <c r="F101" s="95">
        <v>466851</v>
      </c>
      <c r="G101" s="95">
        <v>0</v>
      </c>
      <c r="H101" s="95">
        <v>529132</v>
      </c>
      <c r="I101" s="95">
        <v>0</v>
      </c>
      <c r="J101" s="95">
        <v>0</v>
      </c>
    </row>
    <row r="102" spans="1:10" ht="15">
      <c r="A102" s="94" t="s">
        <v>79</v>
      </c>
      <c r="B102" s="96" t="s">
        <v>90</v>
      </c>
      <c r="C102" s="94" t="s">
        <v>127</v>
      </c>
      <c r="D102" s="95">
        <v>0</v>
      </c>
      <c r="E102" s="95">
        <v>8244.76</v>
      </c>
      <c r="F102" s="95">
        <v>0</v>
      </c>
      <c r="G102" s="95">
        <v>0</v>
      </c>
      <c r="H102" s="95">
        <v>61583</v>
      </c>
      <c r="I102" s="95">
        <v>0</v>
      </c>
      <c r="J102" s="95">
        <v>0</v>
      </c>
    </row>
    <row r="103" spans="1:10" ht="15">
      <c r="A103" s="6"/>
      <c r="B103" s="6"/>
      <c r="C103" s="6"/>
      <c r="D103" s="5"/>
      <c r="E103" s="5"/>
      <c r="F103" s="5"/>
      <c r="G103" s="5"/>
      <c r="H103" s="5"/>
      <c r="I103" s="5"/>
      <c r="J103" s="5"/>
    </row>
    <row r="104" spans="1:10" ht="15.75">
      <c r="A104" s="6"/>
      <c r="B104" s="6"/>
      <c r="C104" s="81" t="s">
        <v>98</v>
      </c>
      <c r="D104" s="7">
        <f>SUM(D105,D109)</f>
        <v>67888.19</v>
      </c>
      <c r="E104" s="7">
        <f>SUM(E105,E109)</f>
        <v>63906.85</v>
      </c>
      <c r="F104" s="7">
        <f>SUM(F105,F109)</f>
        <v>52768</v>
      </c>
      <c r="G104" s="7">
        <f>SUM(G105,G109)</f>
        <v>80460</v>
      </c>
      <c r="H104" s="7">
        <f>SUM(H105,H109)</f>
        <v>53268</v>
      </c>
      <c r="I104" s="7">
        <f>SUM(I105,I109)</f>
        <v>61700</v>
      </c>
      <c r="J104" s="7">
        <f>SUM(J105,J109)</f>
        <v>61700</v>
      </c>
    </row>
    <row r="105" spans="1:10" ht="15">
      <c r="A105" s="61" t="s">
        <v>27</v>
      </c>
      <c r="B105" s="62"/>
      <c r="C105" s="62" t="s">
        <v>28</v>
      </c>
      <c r="D105" s="51">
        <f aca="true" t="shared" si="37" ref="D105:J105">SUM(D106)</f>
        <v>61568.49</v>
      </c>
      <c r="E105" s="51">
        <f t="shared" si="37"/>
        <v>61029.82</v>
      </c>
      <c r="F105" s="51">
        <f t="shared" si="37"/>
        <v>52768</v>
      </c>
      <c r="G105" s="51">
        <f t="shared" si="37"/>
        <v>53192</v>
      </c>
      <c r="H105" s="51">
        <f t="shared" si="37"/>
        <v>53268</v>
      </c>
      <c r="I105" s="51">
        <f t="shared" si="37"/>
        <v>61700</v>
      </c>
      <c r="J105" s="51">
        <f t="shared" si="37"/>
        <v>61700</v>
      </c>
    </row>
    <row r="106" spans="1:10" ht="15">
      <c r="A106" s="63" t="s">
        <v>37</v>
      </c>
      <c r="B106" s="64"/>
      <c r="C106" s="64" t="s">
        <v>38</v>
      </c>
      <c r="D106" s="65">
        <f>SUM(D107,D108)</f>
        <v>61568.49</v>
      </c>
      <c r="E106" s="65">
        <f aca="true" t="shared" si="38" ref="E106:J106">SUM(E107,E108)</f>
        <v>61029.82</v>
      </c>
      <c r="F106" s="65">
        <f>SUM(F107,F108)</f>
        <v>52768</v>
      </c>
      <c r="G106" s="65">
        <f t="shared" si="38"/>
        <v>53192</v>
      </c>
      <c r="H106" s="65">
        <f t="shared" si="38"/>
        <v>53268</v>
      </c>
      <c r="I106" s="65">
        <f t="shared" si="38"/>
        <v>61700</v>
      </c>
      <c r="J106" s="65">
        <f t="shared" si="38"/>
        <v>61700</v>
      </c>
    </row>
    <row r="107" spans="1:10" ht="15">
      <c r="A107" s="6"/>
      <c r="B107" s="2">
        <v>810</v>
      </c>
      <c r="C107" s="2" t="s">
        <v>103</v>
      </c>
      <c r="D107" s="5">
        <v>3360</v>
      </c>
      <c r="E107" s="5">
        <v>2263.08</v>
      </c>
      <c r="F107" s="5">
        <v>2500</v>
      </c>
      <c r="G107" s="5">
        <v>2924</v>
      </c>
      <c r="H107" s="5">
        <v>3000</v>
      </c>
      <c r="I107" s="5">
        <v>3000</v>
      </c>
      <c r="J107" s="5">
        <v>3000</v>
      </c>
    </row>
    <row r="108" spans="1:10" ht="15">
      <c r="A108" s="6"/>
      <c r="B108" s="2">
        <v>820</v>
      </c>
      <c r="C108" s="2" t="s">
        <v>92</v>
      </c>
      <c r="D108" s="5">
        <v>58208.49</v>
      </c>
      <c r="E108" s="5">
        <v>58766.74</v>
      </c>
      <c r="F108" s="69">
        <v>50268</v>
      </c>
      <c r="G108" s="5">
        <v>50268</v>
      </c>
      <c r="H108" s="69">
        <v>50268</v>
      </c>
      <c r="I108" s="69">
        <v>58700</v>
      </c>
      <c r="J108" s="69">
        <v>58700</v>
      </c>
    </row>
    <row r="109" spans="1:10" ht="15">
      <c r="A109" s="37" t="s">
        <v>54</v>
      </c>
      <c r="B109" s="109"/>
      <c r="C109" s="37" t="s">
        <v>109</v>
      </c>
      <c r="D109" s="30">
        <f>SUM(D110)</f>
        <v>6319.7</v>
      </c>
      <c r="E109" s="30">
        <f>SUM(E110)</f>
        <v>2877.03</v>
      </c>
      <c r="F109" s="30">
        <f>SUM(F110)</f>
        <v>0</v>
      </c>
      <c r="G109" s="30">
        <f>SUM(G110)</f>
        <v>27268</v>
      </c>
      <c r="H109" s="30">
        <f>SUM(H110)</f>
        <v>0</v>
      </c>
      <c r="I109" s="30">
        <f>SUM(I110)</f>
        <v>0</v>
      </c>
      <c r="J109" s="30">
        <f>SUM(J110)</f>
        <v>0</v>
      </c>
    </row>
    <row r="110" spans="1:10" ht="15">
      <c r="A110" s="128" t="s">
        <v>60</v>
      </c>
      <c r="B110" s="118"/>
      <c r="C110" s="105" t="s">
        <v>38</v>
      </c>
      <c r="D110" s="119">
        <f>SUM(D111)</f>
        <v>6319.7</v>
      </c>
      <c r="E110" s="119">
        <f>SUM(E111)</f>
        <v>2877.03</v>
      </c>
      <c r="F110" s="119">
        <f>SUM(F111)</f>
        <v>0</v>
      </c>
      <c r="G110" s="119">
        <f>SUM(G111)</f>
        <v>27268</v>
      </c>
      <c r="H110" s="119">
        <f>SUM(H111)</f>
        <v>0</v>
      </c>
      <c r="I110" s="119">
        <f>SUM(I111)</f>
        <v>0</v>
      </c>
      <c r="J110" s="119">
        <f>SUM(J111)</f>
        <v>0</v>
      </c>
    </row>
    <row r="111" spans="1:10" ht="15">
      <c r="A111" s="6"/>
      <c r="B111" s="2">
        <v>810</v>
      </c>
      <c r="C111" s="2" t="s">
        <v>139</v>
      </c>
      <c r="D111" s="5">
        <v>6319.7</v>
      </c>
      <c r="E111" s="5">
        <v>2877.03</v>
      </c>
      <c r="F111" s="5">
        <v>0</v>
      </c>
      <c r="G111" s="5">
        <v>27268</v>
      </c>
      <c r="H111" s="5">
        <v>0</v>
      </c>
      <c r="I111" s="5">
        <v>0</v>
      </c>
      <c r="J111" s="5">
        <v>0</v>
      </c>
    </row>
    <row r="112" spans="1:10" ht="15">
      <c r="A112" s="6"/>
      <c r="B112" s="6"/>
      <c r="C112" s="6"/>
      <c r="D112" s="5"/>
      <c r="E112" s="5"/>
      <c r="F112" s="5"/>
      <c r="G112" s="5"/>
      <c r="H112" s="5"/>
      <c r="I112" s="5"/>
      <c r="J112" s="5"/>
    </row>
    <row r="113" spans="1:10" ht="15.75">
      <c r="A113" s="6"/>
      <c r="B113" s="6"/>
      <c r="C113" s="92" t="s">
        <v>94</v>
      </c>
      <c r="D113" s="98">
        <f>SUM(D4,D82,D104)</f>
        <v>652258.9099999999</v>
      </c>
      <c r="E113" s="98">
        <f aca="true" t="shared" si="39" ref="E113:J113">SUM(E4,E82,E104)</f>
        <v>702337.42</v>
      </c>
      <c r="F113" s="98">
        <f>SUM(F4,F82,F104)</f>
        <v>1508828</v>
      </c>
      <c r="G113" s="98">
        <f t="shared" si="39"/>
        <v>666995</v>
      </c>
      <c r="H113" s="98">
        <f t="shared" si="39"/>
        <v>2021049</v>
      </c>
      <c r="I113" s="98">
        <f t="shared" si="39"/>
        <v>633132</v>
      </c>
      <c r="J113" s="98">
        <f t="shared" si="39"/>
        <v>634442</v>
      </c>
    </row>
    <row r="114" spans="1:10" ht="15">
      <c r="A114" s="6"/>
      <c r="B114" s="6"/>
      <c r="C114" s="2"/>
      <c r="D114" s="5"/>
      <c r="E114" s="5"/>
      <c r="F114" s="5"/>
      <c r="G114" s="5"/>
      <c r="H114" s="5"/>
      <c r="I114" s="5"/>
      <c r="J114" s="5"/>
    </row>
    <row r="115" spans="1:10" ht="15">
      <c r="A115" s="122" t="s">
        <v>77</v>
      </c>
      <c r="B115" s="93"/>
      <c r="C115" s="97" t="s">
        <v>93</v>
      </c>
      <c r="D115" s="60">
        <f>SUM(D116,D117)</f>
        <v>112596</v>
      </c>
      <c r="E115" s="60">
        <f aca="true" t="shared" si="40" ref="E115:J115">SUM(E116,E117)</f>
        <v>135503.39</v>
      </c>
      <c r="F115" s="60">
        <f>SUM(F116,F117)</f>
        <v>139000</v>
      </c>
      <c r="G115" s="60">
        <f t="shared" si="40"/>
        <v>143850</v>
      </c>
      <c r="H115" s="60">
        <f t="shared" si="40"/>
        <v>147980</v>
      </c>
      <c r="I115" s="60">
        <f t="shared" si="40"/>
        <v>147980</v>
      </c>
      <c r="J115" s="60">
        <f t="shared" si="40"/>
        <v>147980</v>
      </c>
    </row>
    <row r="116" spans="1:10" ht="15">
      <c r="A116" s="94"/>
      <c r="B116" s="96" t="s">
        <v>97</v>
      </c>
      <c r="C116" s="44" t="s">
        <v>95</v>
      </c>
      <c r="D116" s="95">
        <v>109857.9</v>
      </c>
      <c r="E116" s="95">
        <v>135503.39</v>
      </c>
      <c r="F116" s="95">
        <v>139000</v>
      </c>
      <c r="G116" s="95">
        <v>143850</v>
      </c>
      <c r="H116" s="95">
        <v>147980</v>
      </c>
      <c r="I116" s="95">
        <v>147980</v>
      </c>
      <c r="J116" s="95">
        <v>147980</v>
      </c>
    </row>
    <row r="117" spans="1:10" ht="15">
      <c r="A117" s="94"/>
      <c r="B117" s="96" t="s">
        <v>107</v>
      </c>
      <c r="C117" s="44" t="s">
        <v>108</v>
      </c>
      <c r="D117" s="95">
        <v>2738.1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0</v>
      </c>
    </row>
    <row r="118" spans="1:10" ht="15">
      <c r="A118" s="6"/>
      <c r="B118" s="6"/>
      <c r="C118" s="6"/>
      <c r="D118" s="5"/>
      <c r="E118" s="5"/>
      <c r="F118" s="5"/>
      <c r="G118" s="5"/>
      <c r="H118" s="5"/>
      <c r="I118" s="5"/>
      <c r="J118" s="5"/>
    </row>
    <row r="119" spans="1:10" ht="15.75">
      <c r="A119" s="6"/>
      <c r="B119" s="6"/>
      <c r="C119" s="92" t="s">
        <v>96</v>
      </c>
      <c r="D119" s="98">
        <f>SUM(D113,D115)</f>
        <v>764854.9099999999</v>
      </c>
      <c r="E119" s="98">
        <f aca="true" t="shared" si="41" ref="E119:J119">SUM(E113,E115)</f>
        <v>837840.81</v>
      </c>
      <c r="F119" s="98">
        <f>SUM(F113,F115)</f>
        <v>1647828</v>
      </c>
      <c r="G119" s="98">
        <f t="shared" si="41"/>
        <v>810845</v>
      </c>
      <c r="H119" s="98">
        <f t="shared" si="41"/>
        <v>2169029</v>
      </c>
      <c r="I119" s="98">
        <f t="shared" si="41"/>
        <v>781112</v>
      </c>
      <c r="J119" s="98">
        <f t="shared" si="41"/>
        <v>782422</v>
      </c>
    </row>
    <row r="120" spans="1:10" ht="15">
      <c r="A120" s="114"/>
      <c r="B120" s="114"/>
      <c r="C120" s="114"/>
      <c r="D120" s="115"/>
      <c r="E120" s="115"/>
      <c r="F120" s="115"/>
      <c r="G120" s="115"/>
      <c r="H120" s="115"/>
      <c r="I120" s="115"/>
      <c r="J120" s="115"/>
    </row>
    <row r="121" ht="15">
      <c r="B121" t="s">
        <v>129</v>
      </c>
    </row>
    <row r="122" ht="15">
      <c r="B122" t="s">
        <v>130</v>
      </c>
    </row>
    <row r="123" ht="15">
      <c r="B123" t="s">
        <v>131</v>
      </c>
    </row>
    <row r="124" ht="15">
      <c r="B124" t="s">
        <v>132</v>
      </c>
    </row>
    <row r="125" ht="15">
      <c r="B125" t="s">
        <v>133</v>
      </c>
    </row>
    <row r="129" ht="15">
      <c r="A129" s="114"/>
    </row>
    <row r="131" spans="2:10" ht="15">
      <c r="B131" s="114"/>
      <c r="C131" s="114"/>
      <c r="D131" s="115"/>
      <c r="E131" s="115"/>
      <c r="F131" s="115"/>
      <c r="G131" s="115"/>
      <c r="H131" s="115"/>
      <c r="I131" s="115"/>
      <c r="J131" s="115"/>
    </row>
  </sheetData>
  <sheetProtection/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6.7109375" style="0" customWidth="1"/>
    <col min="2" max="2" width="44.8515625" style="0" customWidth="1"/>
    <col min="3" max="3" width="14.7109375" style="0" customWidth="1"/>
    <col min="4" max="4" width="14.00390625" style="0" customWidth="1"/>
    <col min="5" max="5" width="18.28125" style="0" customWidth="1"/>
    <col min="6" max="6" width="20.421875" style="0" customWidth="1"/>
    <col min="7" max="7" width="16.421875" style="0" customWidth="1"/>
    <col min="8" max="8" width="16.00390625" style="0" customWidth="1"/>
    <col min="9" max="9" width="14.421875" style="0" customWidth="1"/>
  </cols>
  <sheetData>
    <row r="2" spans="1:2" ht="18.75">
      <c r="A2" s="31" t="s">
        <v>128</v>
      </c>
      <c r="B2" s="31"/>
    </row>
    <row r="4" spans="1:9" ht="30">
      <c r="A4" s="8" t="s">
        <v>1</v>
      </c>
      <c r="B4" s="8" t="s">
        <v>2</v>
      </c>
      <c r="C4" s="9" t="s">
        <v>125</v>
      </c>
      <c r="D4" s="9" t="s">
        <v>134</v>
      </c>
      <c r="E4" s="9" t="s">
        <v>137</v>
      </c>
      <c r="F4" s="9" t="s">
        <v>138</v>
      </c>
      <c r="G4" s="9" t="s">
        <v>121</v>
      </c>
      <c r="H4" s="9" t="s">
        <v>124</v>
      </c>
      <c r="I4" s="9" t="s">
        <v>135</v>
      </c>
    </row>
    <row r="5" spans="1:9" ht="15">
      <c r="A5" s="18">
        <v>100</v>
      </c>
      <c r="B5" s="18" t="s">
        <v>4</v>
      </c>
      <c r="C5" s="19">
        <f>SUM(C6:C8)</f>
        <v>429539.87</v>
      </c>
      <c r="D5" s="19">
        <f aca="true" t="shared" si="0" ref="D5:I5">SUM(D6:D8)</f>
        <v>464274.64999999997</v>
      </c>
      <c r="E5" s="19">
        <f>SUM(E6:E8)</f>
        <v>512413</v>
      </c>
      <c r="F5" s="19">
        <f>SUM(F6:F8)</f>
        <v>510495</v>
      </c>
      <c r="G5" s="19">
        <f t="shared" si="0"/>
        <v>557503</v>
      </c>
      <c r="H5" s="19">
        <f t="shared" si="0"/>
        <v>536843</v>
      </c>
      <c r="I5" s="19">
        <f t="shared" si="0"/>
        <v>545446</v>
      </c>
    </row>
    <row r="6" spans="1:9" ht="15">
      <c r="A6" s="2">
        <v>110</v>
      </c>
      <c r="B6" s="2" t="s">
        <v>5</v>
      </c>
      <c r="C6" s="5">
        <v>354737.21</v>
      </c>
      <c r="D6" s="5">
        <v>384345.68</v>
      </c>
      <c r="E6" s="5">
        <v>395140</v>
      </c>
      <c r="F6" s="5">
        <v>415305</v>
      </c>
      <c r="G6" s="5">
        <v>413280</v>
      </c>
      <c r="H6" s="5">
        <v>420360</v>
      </c>
      <c r="I6" s="5">
        <v>428963</v>
      </c>
    </row>
    <row r="7" spans="1:9" ht="15">
      <c r="A7" s="2">
        <v>120</v>
      </c>
      <c r="B7" s="2" t="s">
        <v>6</v>
      </c>
      <c r="C7" s="5">
        <v>50878.05</v>
      </c>
      <c r="D7" s="5">
        <v>52214.18</v>
      </c>
      <c r="E7" s="5">
        <v>57643</v>
      </c>
      <c r="F7" s="123">
        <v>55340</v>
      </c>
      <c r="G7" s="5">
        <v>76983</v>
      </c>
      <c r="H7" s="5">
        <v>76983</v>
      </c>
      <c r="I7" s="5">
        <v>76983</v>
      </c>
    </row>
    <row r="8" spans="1:9" ht="15">
      <c r="A8" s="2">
        <v>130</v>
      </c>
      <c r="B8" s="2" t="s">
        <v>7</v>
      </c>
      <c r="C8" s="5">
        <v>23924.61</v>
      </c>
      <c r="D8" s="5">
        <v>27714.79</v>
      </c>
      <c r="E8" s="5">
        <v>59630</v>
      </c>
      <c r="F8" s="5">
        <v>39850</v>
      </c>
      <c r="G8" s="5">
        <v>67240</v>
      </c>
      <c r="H8" s="5">
        <v>39500</v>
      </c>
      <c r="I8" s="5">
        <v>39500</v>
      </c>
    </row>
    <row r="9" spans="1:9" ht="18" customHeight="1">
      <c r="A9" s="18">
        <v>200</v>
      </c>
      <c r="B9" s="18" t="s">
        <v>8</v>
      </c>
      <c r="C9" s="19">
        <f>SUM(C10:C13)</f>
        <v>101920.88999999998</v>
      </c>
      <c r="D9" s="19">
        <f>SUM(D10:D13)</f>
        <v>109321.3</v>
      </c>
      <c r="E9" s="19">
        <f>SUM(E10:E13)</f>
        <v>98400</v>
      </c>
      <c r="F9" s="19">
        <f>SUM(F10:F13)</f>
        <v>105660</v>
      </c>
      <c r="G9" s="19">
        <f>SUM(G10:G13)</f>
        <v>102185</v>
      </c>
      <c r="H9" s="19">
        <f>SUM(H10:H13)</f>
        <v>105220</v>
      </c>
      <c r="I9" s="19">
        <f>SUM(I10:I13)</f>
        <v>105220</v>
      </c>
    </row>
    <row r="10" spans="1:9" ht="15">
      <c r="A10" s="2">
        <v>210</v>
      </c>
      <c r="B10" s="2" t="s">
        <v>10</v>
      </c>
      <c r="C10" s="5">
        <v>68457.73</v>
      </c>
      <c r="D10" s="5">
        <v>69710.23</v>
      </c>
      <c r="E10" s="5">
        <v>69300</v>
      </c>
      <c r="F10" s="5">
        <v>75580</v>
      </c>
      <c r="G10" s="5">
        <v>76120</v>
      </c>
      <c r="H10" s="5">
        <v>76120</v>
      </c>
      <c r="I10" s="5">
        <v>76120</v>
      </c>
    </row>
    <row r="11" spans="1:9" ht="15">
      <c r="A11" s="2">
        <v>220</v>
      </c>
      <c r="B11" s="2" t="s">
        <v>9</v>
      </c>
      <c r="C11" s="5">
        <v>24043.85</v>
      </c>
      <c r="D11" s="5">
        <v>27825.72</v>
      </c>
      <c r="E11" s="69">
        <v>24220</v>
      </c>
      <c r="F11" s="69">
        <v>28560</v>
      </c>
      <c r="G11" s="69">
        <v>22850</v>
      </c>
      <c r="H11" s="69">
        <v>24220</v>
      </c>
      <c r="I11" s="69">
        <v>24220</v>
      </c>
    </row>
    <row r="12" spans="1:9" ht="15">
      <c r="A12" s="2">
        <v>240</v>
      </c>
      <c r="B12" s="2" t="s">
        <v>11</v>
      </c>
      <c r="C12" s="5">
        <v>22.47</v>
      </c>
      <c r="D12" s="5">
        <v>98.66</v>
      </c>
      <c r="E12" s="5">
        <v>10</v>
      </c>
      <c r="F12" s="5">
        <v>30</v>
      </c>
      <c r="G12" s="5">
        <v>10</v>
      </c>
      <c r="H12" s="5">
        <v>10</v>
      </c>
      <c r="I12" s="5">
        <v>10</v>
      </c>
    </row>
    <row r="13" spans="1:9" ht="15">
      <c r="A13" s="2">
        <v>290</v>
      </c>
      <c r="B13" s="2" t="s">
        <v>12</v>
      </c>
      <c r="C13" s="5">
        <v>9396.84</v>
      </c>
      <c r="D13" s="5">
        <v>11686.69</v>
      </c>
      <c r="E13" s="5">
        <v>4870</v>
      </c>
      <c r="F13" s="5">
        <v>1490</v>
      </c>
      <c r="G13" s="5">
        <v>3205</v>
      </c>
      <c r="H13" s="5">
        <v>4870</v>
      </c>
      <c r="I13" s="5">
        <v>4870</v>
      </c>
    </row>
    <row r="14" spans="1:9" ht="15">
      <c r="A14" s="18">
        <v>300</v>
      </c>
      <c r="B14" s="18" t="s">
        <v>13</v>
      </c>
      <c r="C14" s="19">
        <f aca="true" t="shared" si="1" ref="C14:I14">SUM(C15)</f>
        <v>110398.45</v>
      </c>
      <c r="D14" s="19">
        <f t="shared" si="1"/>
        <v>157879.6</v>
      </c>
      <c r="E14" s="19">
        <f t="shared" si="1"/>
        <v>125340</v>
      </c>
      <c r="F14" s="19">
        <f t="shared" si="1"/>
        <v>137400</v>
      </c>
      <c r="G14" s="19">
        <f>SUM(G15)</f>
        <v>178519</v>
      </c>
      <c r="H14" s="19">
        <f t="shared" si="1"/>
        <v>180110</v>
      </c>
      <c r="I14" s="19">
        <f t="shared" si="1"/>
        <v>181350</v>
      </c>
    </row>
    <row r="15" spans="1:9" ht="15">
      <c r="A15" s="2">
        <v>310</v>
      </c>
      <c r="B15" s="2" t="s">
        <v>14</v>
      </c>
      <c r="C15" s="5">
        <v>110398.45</v>
      </c>
      <c r="D15" s="5">
        <v>157879.6</v>
      </c>
      <c r="E15" s="5">
        <v>125340</v>
      </c>
      <c r="F15" s="5">
        <v>137400</v>
      </c>
      <c r="G15" s="5">
        <v>178519</v>
      </c>
      <c r="H15" s="5">
        <v>180110</v>
      </c>
      <c r="I15" s="5">
        <v>181350</v>
      </c>
    </row>
    <row r="16" spans="1:9" ht="15">
      <c r="A16" s="22"/>
      <c r="B16" s="22" t="s">
        <v>16</v>
      </c>
      <c r="C16" s="23">
        <f>SUM(C5,C9,C14)</f>
        <v>641859.21</v>
      </c>
      <c r="D16" s="23">
        <f>SUM(D5,D9,D14)</f>
        <v>731475.5499999999</v>
      </c>
      <c r="E16" s="23">
        <f>SUM(E5,E9,E14)</f>
        <v>736153</v>
      </c>
      <c r="F16" s="23">
        <f aca="true" t="shared" si="2" ref="D16:I16">SUM(F5,F9,F14)</f>
        <v>753555</v>
      </c>
      <c r="G16" s="23">
        <f t="shared" si="2"/>
        <v>838207</v>
      </c>
      <c r="H16" s="23">
        <f t="shared" si="2"/>
        <v>822173</v>
      </c>
      <c r="I16" s="23">
        <f t="shared" si="2"/>
        <v>832016</v>
      </c>
    </row>
    <row r="17" spans="1:9" ht="15">
      <c r="A17" s="2"/>
      <c r="B17" s="2"/>
      <c r="C17" s="5"/>
      <c r="D17" s="5"/>
      <c r="E17" s="5"/>
      <c r="F17" s="5"/>
      <c r="G17" s="5"/>
      <c r="H17" s="5"/>
      <c r="I17" s="5"/>
    </row>
    <row r="18" spans="1:9" ht="15">
      <c r="A18" s="3">
        <v>230</v>
      </c>
      <c r="B18" s="3" t="s">
        <v>15</v>
      </c>
      <c r="C18" s="5">
        <v>181031.7</v>
      </c>
      <c r="D18" s="5">
        <v>400</v>
      </c>
      <c r="E18" s="5">
        <v>0</v>
      </c>
      <c r="F18" s="5">
        <v>145</v>
      </c>
      <c r="G18" s="5">
        <v>0</v>
      </c>
      <c r="H18" s="5">
        <v>0</v>
      </c>
      <c r="I18" s="5">
        <v>0</v>
      </c>
    </row>
    <row r="19" spans="1:9" ht="15">
      <c r="A19" s="103">
        <v>320</v>
      </c>
      <c r="B19" s="74" t="s">
        <v>100</v>
      </c>
      <c r="C19" s="104">
        <v>5000</v>
      </c>
      <c r="D19" s="104">
        <v>0</v>
      </c>
      <c r="E19" s="69">
        <v>697489</v>
      </c>
      <c r="F19" s="104">
        <v>0</v>
      </c>
      <c r="G19" s="69">
        <v>978515</v>
      </c>
      <c r="H19" s="69">
        <v>0</v>
      </c>
      <c r="I19" s="104">
        <v>0</v>
      </c>
    </row>
    <row r="20" spans="1:9" ht="15">
      <c r="A20" s="24"/>
      <c r="B20" s="22" t="s">
        <v>17</v>
      </c>
      <c r="C20" s="23">
        <f>SUM(C18:C19)</f>
        <v>186031.7</v>
      </c>
      <c r="D20" s="23">
        <f aca="true" t="shared" si="3" ref="D20:I20">SUM(D18:D19)</f>
        <v>400</v>
      </c>
      <c r="E20" s="23">
        <f>SUM(E18:E19)</f>
        <v>697489</v>
      </c>
      <c r="F20" s="23">
        <f t="shared" si="3"/>
        <v>145</v>
      </c>
      <c r="G20" s="23">
        <f t="shared" si="3"/>
        <v>978515</v>
      </c>
      <c r="H20" s="23">
        <f t="shared" si="3"/>
        <v>0</v>
      </c>
      <c r="I20" s="23">
        <f t="shared" si="3"/>
        <v>0</v>
      </c>
    </row>
    <row r="21" spans="1:9" ht="15">
      <c r="A21" s="2"/>
      <c r="B21" s="2"/>
      <c r="C21" s="5"/>
      <c r="D21" s="5"/>
      <c r="E21" s="5"/>
      <c r="F21" s="5"/>
      <c r="G21" s="5"/>
      <c r="H21" s="5"/>
      <c r="I21" s="5"/>
    </row>
    <row r="22" spans="1:9" ht="15">
      <c r="A22" s="18">
        <v>400</v>
      </c>
      <c r="B22" s="18" t="s">
        <v>18</v>
      </c>
      <c r="C22" s="19">
        <f>SUM(C23:C24)</f>
        <v>7061.68</v>
      </c>
      <c r="D22" s="19">
        <f aca="true" t="shared" si="4" ref="D22:I22">SUM(D23:D24)</f>
        <v>81227.58</v>
      </c>
      <c r="E22" s="19">
        <f>SUM(E23:E24)</f>
        <v>3000</v>
      </c>
      <c r="F22" s="19">
        <f t="shared" si="4"/>
        <v>29267</v>
      </c>
      <c r="G22" s="19">
        <f t="shared" si="4"/>
        <v>3000</v>
      </c>
      <c r="H22" s="19">
        <f t="shared" si="4"/>
        <v>3000</v>
      </c>
      <c r="I22" s="19">
        <f t="shared" si="4"/>
        <v>3000</v>
      </c>
    </row>
    <row r="23" spans="1:9" ht="15">
      <c r="A23" s="3">
        <v>410</v>
      </c>
      <c r="B23" s="3" t="s">
        <v>19</v>
      </c>
      <c r="C23" s="5">
        <v>2450</v>
      </c>
      <c r="D23" s="5">
        <v>2730</v>
      </c>
      <c r="E23" s="5">
        <v>3000</v>
      </c>
      <c r="F23" s="5">
        <v>3150</v>
      </c>
      <c r="G23" s="5">
        <v>3000</v>
      </c>
      <c r="H23" s="5">
        <v>3000</v>
      </c>
      <c r="I23" s="5">
        <v>3000</v>
      </c>
    </row>
    <row r="24" spans="1:9" ht="15">
      <c r="A24" s="3">
        <v>450</v>
      </c>
      <c r="B24" s="2" t="s">
        <v>140</v>
      </c>
      <c r="C24" s="5">
        <v>4611.68</v>
      </c>
      <c r="D24" s="5">
        <v>78497.58</v>
      </c>
      <c r="E24" s="5">
        <v>0</v>
      </c>
      <c r="F24" s="5">
        <v>26117</v>
      </c>
      <c r="G24" s="5">
        <v>0</v>
      </c>
      <c r="H24" s="5">
        <v>0</v>
      </c>
      <c r="I24" s="5">
        <v>0</v>
      </c>
    </row>
    <row r="25" spans="1:9" ht="15">
      <c r="A25" s="18">
        <v>500</v>
      </c>
      <c r="B25" s="18" t="s">
        <v>21</v>
      </c>
      <c r="C25" s="19">
        <f aca="true" t="shared" si="5" ref="C25:I25">SUM(C26)</f>
        <v>1518.93</v>
      </c>
      <c r="D25" s="19">
        <f t="shared" si="5"/>
        <v>0</v>
      </c>
      <c r="E25" s="19">
        <f t="shared" si="5"/>
        <v>200906</v>
      </c>
      <c r="F25" s="19">
        <f t="shared" si="5"/>
        <v>16600</v>
      </c>
      <c r="G25" s="19">
        <f t="shared" si="5"/>
        <v>316600</v>
      </c>
      <c r="H25" s="19">
        <f t="shared" si="5"/>
        <v>16600</v>
      </c>
      <c r="I25" s="19">
        <f t="shared" si="5"/>
        <v>16600</v>
      </c>
    </row>
    <row r="26" spans="1:9" ht="15">
      <c r="A26" s="3">
        <v>510</v>
      </c>
      <c r="B26" s="3" t="s">
        <v>20</v>
      </c>
      <c r="C26" s="5">
        <v>1518.93</v>
      </c>
      <c r="D26" s="5">
        <v>0</v>
      </c>
      <c r="E26" s="5">
        <v>200906</v>
      </c>
      <c r="F26" s="5">
        <v>16600</v>
      </c>
      <c r="G26" s="5">
        <v>316600</v>
      </c>
      <c r="H26" s="5">
        <v>16600</v>
      </c>
      <c r="I26" s="5">
        <v>16600</v>
      </c>
    </row>
    <row r="27" spans="1:9" ht="15">
      <c r="A27" s="3"/>
      <c r="B27" s="3"/>
      <c r="C27" s="5"/>
      <c r="D27" s="5"/>
      <c r="E27" s="5"/>
      <c r="F27" s="5"/>
      <c r="G27" s="5"/>
      <c r="H27" s="5"/>
      <c r="I27" s="5"/>
    </row>
    <row r="28" spans="1:9" ht="15">
      <c r="A28" s="24"/>
      <c r="B28" s="22" t="s">
        <v>22</v>
      </c>
      <c r="C28" s="23">
        <f>SUM(C22,C25)</f>
        <v>8580.61</v>
      </c>
      <c r="D28" s="23">
        <f aca="true" t="shared" si="6" ref="D28:I28">SUM(D22,D25)</f>
        <v>81227.58</v>
      </c>
      <c r="E28" s="23">
        <f>SUM(E22,E25)</f>
        <v>203906</v>
      </c>
      <c r="F28" s="23">
        <f t="shared" si="6"/>
        <v>45867</v>
      </c>
      <c r="G28" s="23">
        <f t="shared" si="6"/>
        <v>319600</v>
      </c>
      <c r="H28" s="23">
        <f t="shared" si="6"/>
        <v>19600</v>
      </c>
      <c r="I28" s="23">
        <f t="shared" si="6"/>
        <v>19600</v>
      </c>
    </row>
    <row r="29" spans="1:9" ht="15">
      <c r="A29" s="74"/>
      <c r="B29" s="75"/>
      <c r="C29" s="76"/>
      <c r="D29" s="76"/>
      <c r="E29" s="76"/>
      <c r="F29" s="76"/>
      <c r="G29" s="76"/>
      <c r="H29" s="76"/>
      <c r="I29" s="76"/>
    </row>
    <row r="30" spans="1:9" ht="15">
      <c r="A30" s="28"/>
      <c r="B30" s="29" t="s">
        <v>88</v>
      </c>
      <c r="C30" s="30">
        <f>SUM(C16,C20,C28)</f>
        <v>836471.5199999999</v>
      </c>
      <c r="D30" s="30">
        <f aca="true" t="shared" si="7" ref="D30:I30">SUM(D16,D20,D28)</f>
        <v>813103.1299999999</v>
      </c>
      <c r="E30" s="30">
        <f>SUM(E16,E20,E28)</f>
        <v>1637548</v>
      </c>
      <c r="F30" s="30">
        <f t="shared" si="7"/>
        <v>799567</v>
      </c>
      <c r="G30" s="30">
        <f t="shared" si="7"/>
        <v>2136322</v>
      </c>
      <c r="H30" s="30">
        <f t="shared" si="7"/>
        <v>841773</v>
      </c>
      <c r="I30" s="30">
        <f t="shared" si="7"/>
        <v>851616</v>
      </c>
    </row>
    <row r="31" spans="1:9" ht="15">
      <c r="A31" s="2"/>
      <c r="B31" s="2"/>
      <c r="C31" s="5"/>
      <c r="D31" s="5"/>
      <c r="E31" s="5"/>
      <c r="F31" s="5"/>
      <c r="G31" s="5"/>
      <c r="H31" s="5"/>
      <c r="I31" s="5"/>
    </row>
    <row r="32" spans="1:9" ht="15">
      <c r="A32" s="24"/>
      <c r="B32" s="25" t="s">
        <v>24</v>
      </c>
      <c r="C32" s="23">
        <f aca="true" t="shared" si="8" ref="C32:I32">SUM(C33)</f>
        <v>8016.44</v>
      </c>
      <c r="D32" s="23">
        <f t="shared" si="8"/>
        <v>29525.89</v>
      </c>
      <c r="E32" s="23">
        <f t="shared" si="8"/>
        <v>29000</v>
      </c>
      <c r="F32" s="23">
        <v>31940</v>
      </c>
      <c r="G32" s="23">
        <f t="shared" si="8"/>
        <v>33000</v>
      </c>
      <c r="H32" s="23">
        <f t="shared" si="8"/>
        <v>33000</v>
      </c>
      <c r="I32" s="23">
        <f t="shared" si="8"/>
        <v>33000</v>
      </c>
    </row>
    <row r="33" spans="1:9" ht="15">
      <c r="A33" s="27"/>
      <c r="B33" s="18" t="s">
        <v>23</v>
      </c>
      <c r="C33" s="19">
        <v>8016.44</v>
      </c>
      <c r="D33" s="19">
        <v>29525.89</v>
      </c>
      <c r="E33" s="19">
        <v>29000</v>
      </c>
      <c r="F33" s="19">
        <v>31940</v>
      </c>
      <c r="G33" s="19">
        <v>33000</v>
      </c>
      <c r="H33" s="19">
        <v>33000</v>
      </c>
      <c r="I33" s="19">
        <v>33000</v>
      </c>
    </row>
    <row r="34" spans="1:9" ht="15">
      <c r="A34" s="2"/>
      <c r="B34" s="2"/>
      <c r="C34" s="7"/>
      <c r="D34" s="7"/>
      <c r="E34" s="7"/>
      <c r="F34" s="7"/>
      <c r="G34" s="7"/>
      <c r="H34" s="7"/>
      <c r="I34" s="7"/>
    </row>
    <row r="35" spans="1:9" ht="15">
      <c r="A35" s="28"/>
      <c r="B35" s="29" t="s">
        <v>87</v>
      </c>
      <c r="C35" s="30">
        <f>SUM(C16,C20,C28,C32)</f>
        <v>844487.9599999998</v>
      </c>
      <c r="D35" s="30">
        <f aca="true" t="shared" si="9" ref="D35:I35">SUM(D16,D20,D28,D32)</f>
        <v>842629.0199999999</v>
      </c>
      <c r="E35" s="30">
        <f>SUM(E16,E20,E28,E32)</f>
        <v>1666548</v>
      </c>
      <c r="F35" s="30">
        <f t="shared" si="9"/>
        <v>831507</v>
      </c>
      <c r="G35" s="30">
        <f t="shared" si="9"/>
        <v>2169322</v>
      </c>
      <c r="H35" s="30">
        <f t="shared" si="9"/>
        <v>874773</v>
      </c>
      <c r="I35" s="30">
        <f t="shared" si="9"/>
        <v>884616</v>
      </c>
    </row>
    <row r="36" spans="1:9" ht="15">
      <c r="A36" s="2"/>
      <c r="B36" s="2"/>
      <c r="C36" s="5"/>
      <c r="D36" s="5"/>
      <c r="E36" s="5"/>
      <c r="F36" s="5"/>
      <c r="G36" s="5"/>
      <c r="H36" s="5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4"/>
    </row>
    <row r="38" ht="15">
      <c r="B38" t="s">
        <v>129</v>
      </c>
    </row>
    <row r="39" ht="15">
      <c r="B39" t="s">
        <v>130</v>
      </c>
    </row>
    <row r="40" ht="15">
      <c r="B40" t="s">
        <v>131</v>
      </c>
    </row>
    <row r="41" ht="15">
      <c r="B41" t="s">
        <v>132</v>
      </c>
    </row>
    <row r="42" ht="15">
      <c r="B42" t="s">
        <v>133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Hrnčárová</dc:creator>
  <cp:keywords/>
  <dc:description/>
  <cp:lastModifiedBy>Burianová</cp:lastModifiedBy>
  <cp:lastPrinted>2019-02-12T09:47:14Z</cp:lastPrinted>
  <dcterms:created xsi:type="dcterms:W3CDTF">2014-11-27T08:26:35Z</dcterms:created>
  <dcterms:modified xsi:type="dcterms:W3CDTF">2019-12-02T17:17:23Z</dcterms:modified>
  <cp:category/>
  <cp:version/>
  <cp:contentType/>
  <cp:contentStatus/>
</cp:coreProperties>
</file>